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za\Downloads\"/>
    </mc:Choice>
  </mc:AlternateContent>
  <xr:revisionPtr revIDLastSave="0" documentId="13_ncr:1_{8A1F1183-B754-4A4F-9A17-D5944556BF84}" xr6:coauthVersionLast="47" xr6:coauthVersionMax="47" xr10:uidLastSave="{00000000-0000-0000-0000-000000000000}"/>
  <bookViews>
    <workbookView xWindow="-120" yWindow="-120" windowWidth="20730" windowHeight="11160" tabRatio="690" activeTab="2" xr2:uid="{00000000-000D-0000-FFFF-FFFF00000000}"/>
  </bookViews>
  <sheets>
    <sheet name="PROJETO GPON" sheetId="1" r:id="rId1"/>
    <sheet name="PROJETO DE REDE" sheetId="5" r:id="rId2"/>
    <sheet name="CONTROLE" sheetId="2" r:id="rId3"/>
  </sheets>
  <definedNames>
    <definedName name="_xlnm._FilterDatabase" localSheetId="1" hidden="1">'PROJETO DE REDE'!$A$9:$AN$288</definedName>
    <definedName name="_xlnm._FilterDatabase" localSheetId="0" hidden="1">'PROJETO GPON'!$A$9:$AY$180</definedName>
    <definedName name="_xlnm.Print_Area" localSheetId="1">'PROJETO DE REDE'!$A$6:$AN$392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F8" i="1"/>
  <c r="H8" i="5"/>
  <c r="F8" i="5"/>
  <c r="W194" i="1"/>
  <c r="W195" i="1"/>
  <c r="B47" i="2" l="1"/>
  <c r="B48" i="2" s="1"/>
  <c r="D8" i="2"/>
  <c r="E8" i="2" s="1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AF8" i="2" s="1"/>
  <c r="AG8" i="2" s="1"/>
  <c r="AH8" i="2" s="1"/>
  <c r="AI8" i="2" s="1"/>
  <c r="AJ8" i="2" s="1"/>
  <c r="AK8" i="2" s="1"/>
  <c r="AK6" i="2" s="1"/>
  <c r="L53" i="2"/>
  <c r="M53" i="2"/>
  <c r="K53" i="2"/>
  <c r="J53" i="2"/>
  <c r="I53" i="2"/>
  <c r="H53" i="2"/>
  <c r="G53" i="2"/>
  <c r="F53" i="2"/>
  <c r="E53" i="2"/>
  <c r="B49" i="2" l="1"/>
  <c r="AE6" i="2"/>
  <c r="W6" i="2"/>
  <c r="O6" i="2"/>
  <c r="G6" i="2"/>
  <c r="D6" i="2"/>
  <c r="AH6" i="2"/>
  <c r="AD6" i="2"/>
  <c r="Z6" i="2"/>
  <c r="V6" i="2"/>
  <c r="R6" i="2"/>
  <c r="N6" i="2"/>
  <c r="J6" i="2"/>
  <c r="F6" i="2"/>
  <c r="AF6" i="2"/>
  <c r="X6" i="2"/>
  <c r="P6" i="2"/>
  <c r="H6" i="2"/>
  <c r="AI6" i="2"/>
  <c r="AA6" i="2"/>
  <c r="S6" i="2"/>
  <c r="K6" i="2"/>
  <c r="AG6" i="2"/>
  <c r="AC6" i="2"/>
  <c r="Y6" i="2"/>
  <c r="U6" i="2"/>
  <c r="Q6" i="2"/>
  <c r="M6" i="2"/>
  <c r="I6" i="2"/>
  <c r="E6" i="2"/>
  <c r="AJ6" i="2"/>
  <c r="AB6" i="2"/>
  <c r="T6" i="2"/>
  <c r="L6" i="2"/>
  <c r="B50" i="2" l="1"/>
  <c r="O50" i="2" s="1"/>
  <c r="O48" i="2"/>
  <c r="O47" i="2"/>
  <c r="O49" i="2"/>
  <c r="B51" i="2" l="1"/>
  <c r="O51" i="2" s="1"/>
  <c r="B52" i="2" l="1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D32" i="2"/>
  <c r="O52" i="2"/>
  <c r="O54" i="2" l="1"/>
  <c r="D53" i="2" l="1"/>
  <c r="N53" i="2" s="1"/>
  <c r="AA18" i="2" l="1"/>
  <c r="P13" i="2"/>
  <c r="W14" i="2"/>
  <c r="J23" i="2"/>
  <c r="U19" i="2"/>
  <c r="X15" i="2"/>
  <c r="Q24" i="2"/>
  <c r="AL24" i="2"/>
  <c r="G19" i="2"/>
  <c r="AD23" i="2"/>
  <c r="K24" i="2"/>
  <c r="AA17" i="2"/>
  <c r="Q23" i="2"/>
  <c r="L24" i="2"/>
  <c r="AM13" i="2"/>
  <c r="AA29" i="2"/>
  <c r="X14" i="2"/>
  <c r="V29" i="2"/>
  <c r="E23" i="2"/>
  <c r="Y24" i="2"/>
  <c r="J24" i="2"/>
  <c r="E24" i="2"/>
  <c r="R23" i="2"/>
  <c r="O23" i="2"/>
  <c r="H23" i="2"/>
  <c r="H19" i="2"/>
  <c r="AC19" i="2"/>
  <c r="AA19" i="2"/>
  <c r="AJ17" i="2"/>
  <c r="U23" i="2"/>
  <c r="AG24" i="2"/>
  <c r="Z24" i="2"/>
  <c r="M24" i="2"/>
  <c r="AH23" i="2"/>
  <c r="S23" i="2"/>
  <c r="AB23" i="2"/>
  <c r="X19" i="2"/>
  <c r="J19" i="2"/>
  <c r="S24" i="2"/>
  <c r="Y17" i="2"/>
  <c r="Y13" i="2"/>
  <c r="F18" i="2"/>
  <c r="AC23" i="2"/>
  <c r="V23" i="2"/>
  <c r="I23" i="2"/>
  <c r="U24" i="2"/>
  <c r="N24" i="2"/>
  <c r="G24" i="2"/>
  <c r="AF23" i="2"/>
  <c r="AB19" i="2"/>
  <c r="AH19" i="2"/>
  <c r="AD17" i="2"/>
  <c r="AG17" i="2"/>
  <c r="F14" i="2"/>
  <c r="AL18" i="2"/>
  <c r="AN29" i="2"/>
  <c r="AD24" i="2"/>
  <c r="AA23" i="2"/>
  <c r="P23" i="2"/>
  <c r="D19" i="2"/>
  <c r="AN19" i="2"/>
  <c r="R19" i="2"/>
  <c r="AM19" i="2"/>
  <c r="AE17" i="2"/>
  <c r="AD13" i="2"/>
  <c r="Y14" i="2"/>
  <c r="AB14" i="2"/>
  <c r="AN18" i="2"/>
  <c r="AF29" i="2"/>
  <c r="I29" i="2"/>
  <c r="AG26" i="2"/>
  <c r="M19" i="2"/>
  <c r="N19" i="2"/>
  <c r="O19" i="2"/>
  <c r="Z17" i="2"/>
  <c r="T17" i="2"/>
  <c r="Z13" i="2"/>
  <c r="Q13" i="2"/>
  <c r="AL14" i="2"/>
  <c r="AG18" i="2"/>
  <c r="X18" i="2"/>
  <c r="O29" i="2"/>
  <c r="J11" i="2"/>
  <c r="T26" i="2"/>
  <c r="G17" i="2"/>
  <c r="H17" i="2"/>
  <c r="AN17" i="2"/>
  <c r="F13" i="2"/>
  <c r="O13" i="2"/>
  <c r="AF13" i="2"/>
  <c r="AG13" i="2"/>
  <c r="R14" i="2"/>
  <c r="AI14" i="2"/>
  <c r="E18" i="2"/>
  <c r="AD18" i="2"/>
  <c r="AI18" i="2"/>
  <c r="E29" i="2"/>
  <c r="R29" i="2"/>
  <c r="D29" i="2"/>
  <c r="W15" i="2"/>
  <c r="AK23" i="2"/>
  <c r="K52" i="2" s="1"/>
  <c r="N23" i="2"/>
  <c r="R24" i="2"/>
  <c r="Y23" i="2"/>
  <c r="AK24" i="2"/>
  <c r="F24" i="2"/>
  <c r="D23" i="2"/>
  <c r="AI23" i="2"/>
  <c r="L23" i="2"/>
  <c r="AN23" i="2"/>
  <c r="T19" i="2"/>
  <c r="E19" i="2"/>
  <c r="AG19" i="2"/>
  <c r="AD19" i="2"/>
  <c r="W19" i="2"/>
  <c r="J17" i="2"/>
  <c r="O17" i="2"/>
  <c r="P17" i="2"/>
  <c r="M17" i="2"/>
  <c r="V13" i="2"/>
  <c r="AA13" i="2"/>
  <c r="AJ13" i="2"/>
  <c r="U14" i="2"/>
  <c r="AH14" i="2"/>
  <c r="AM14" i="2"/>
  <c r="U18" i="2"/>
  <c r="AH18" i="2"/>
  <c r="H18" i="2"/>
  <c r="N29" i="2"/>
  <c r="Z29" i="2"/>
  <c r="H29" i="2"/>
  <c r="AN27" i="2"/>
  <c r="Y26" i="2"/>
  <c r="M11" i="2"/>
  <c r="AH11" i="2"/>
  <c r="AD16" i="2"/>
  <c r="M23" i="2"/>
  <c r="I24" i="2"/>
  <c r="F23" i="2"/>
  <c r="AL23" i="2"/>
  <c r="AH24" i="2"/>
  <c r="AG23" i="2"/>
  <c r="AC24" i="2"/>
  <c r="Z23" i="2"/>
  <c r="V24" i="2"/>
  <c r="K23" i="2"/>
  <c r="AE23" i="2"/>
  <c r="O24" i="2"/>
  <c r="X23" i="2"/>
  <c r="H24" i="2"/>
  <c r="L19" i="2"/>
  <c r="AJ19" i="2"/>
  <c r="Q19" i="2"/>
  <c r="AK19" i="2"/>
  <c r="Z19" i="2"/>
  <c r="K19" i="2"/>
  <c r="AE19" i="2"/>
  <c r="R17" i="2"/>
  <c r="K17" i="2"/>
  <c r="AM17" i="2"/>
  <c r="AF17" i="2"/>
  <c r="Q17" i="2"/>
  <c r="J13" i="2"/>
  <c r="K13" i="2"/>
  <c r="H13" i="2"/>
  <c r="AN13" i="2"/>
  <c r="I14" i="2"/>
  <c r="J14" i="2"/>
  <c r="O14" i="2"/>
  <c r="P14" i="2"/>
  <c r="I18" i="2"/>
  <c r="N18" i="2"/>
  <c r="S18" i="2"/>
  <c r="T18" i="2"/>
  <c r="U29" i="2"/>
  <c r="Y29" i="2"/>
  <c r="W29" i="2"/>
  <c r="T29" i="2"/>
  <c r="T27" i="2"/>
  <c r="AE11" i="2"/>
  <c r="AI26" i="2"/>
  <c r="G23" i="2"/>
  <c r="W23" i="2"/>
  <c r="AM23" i="2"/>
  <c r="D24" i="2"/>
  <c r="T23" i="2"/>
  <c r="AJ23" i="2"/>
  <c r="P24" i="2"/>
  <c r="P19" i="2"/>
  <c r="AF19" i="2"/>
  <c r="I19" i="2"/>
  <c r="Y19" i="2"/>
  <c r="F19" i="2"/>
  <c r="V19" i="2"/>
  <c r="AL19" i="2"/>
  <c r="S19" i="2"/>
  <c r="AI19" i="2"/>
  <c r="N17" i="2"/>
  <c r="AH17" i="2"/>
  <c r="W17" i="2"/>
  <c r="D17" i="2"/>
  <c r="X17" i="2"/>
  <c r="I17" i="2"/>
  <c r="AC17" i="2"/>
  <c r="N13" i="2"/>
  <c r="G13" i="2"/>
  <c r="AE13" i="2"/>
  <c r="T13" i="2"/>
  <c r="M13" i="2"/>
  <c r="E14" i="2"/>
  <c r="AC14" i="2"/>
  <c r="Z14" i="2"/>
  <c r="S14" i="2"/>
  <c r="H14" i="2"/>
  <c r="AN14" i="2"/>
  <c r="Y18" i="2"/>
  <c r="R18" i="2"/>
  <c r="O18" i="2"/>
  <c r="D18" i="2"/>
  <c r="AB18" i="2"/>
  <c r="AK29" i="2"/>
  <c r="Q29" i="2"/>
  <c r="G29" i="2"/>
  <c r="AM29" i="2"/>
  <c r="X29" i="2"/>
  <c r="L10" i="2"/>
  <c r="Z11" i="2"/>
  <c r="N26" i="2"/>
  <c r="V22" i="2"/>
  <c r="AH26" i="2"/>
  <c r="T11" i="2"/>
  <c r="D27" i="2"/>
  <c r="W11" i="2"/>
  <c r="R27" i="2"/>
  <c r="AD26" i="2"/>
  <c r="F26" i="2"/>
  <c r="Z26" i="2"/>
  <c r="N11" i="2"/>
  <c r="F17" i="2"/>
  <c r="V17" i="2"/>
  <c r="AL17" i="2"/>
  <c r="S17" i="2"/>
  <c r="AI17" i="2"/>
  <c r="L17" i="2"/>
  <c r="AB17" i="2"/>
  <c r="E17" i="2"/>
  <c r="U17" i="2"/>
  <c r="AK17" i="2"/>
  <c r="R13" i="2"/>
  <c r="AH13" i="2"/>
  <c r="W13" i="2"/>
  <c r="D13" i="2"/>
  <c r="X13" i="2"/>
  <c r="I13" i="2"/>
  <c r="AC13" i="2"/>
  <c r="M14" i="2"/>
  <c r="AK14" i="2"/>
  <c r="V14" i="2"/>
  <c r="G14" i="2"/>
  <c r="AE14" i="2"/>
  <c r="L14" i="2"/>
  <c r="AF14" i="2"/>
  <c r="Q18" i="2"/>
  <c r="AK18" i="2"/>
  <c r="V18" i="2"/>
  <c r="K18" i="2"/>
  <c r="AE18" i="2"/>
  <c r="L18" i="2"/>
  <c r="AJ18" i="2"/>
  <c r="AC29" i="2"/>
  <c r="AD29" i="2"/>
  <c r="J29" i="2"/>
  <c r="K29" i="2"/>
  <c r="AE29" i="2"/>
  <c r="P29" i="2"/>
  <c r="AJ29" i="2"/>
  <c r="D10" i="2"/>
  <c r="AK27" i="2"/>
  <c r="AM11" i="2"/>
  <c r="S27" i="2"/>
  <c r="D26" i="2"/>
  <c r="S26" i="2"/>
  <c r="P26" i="2"/>
  <c r="AI11" i="2"/>
  <c r="AA26" i="2"/>
  <c r="I26" i="2"/>
  <c r="AL26" i="2"/>
  <c r="AB26" i="2"/>
  <c r="AC26" i="2"/>
  <c r="AC11" i="2"/>
  <c r="AL11" i="2"/>
  <c r="AL13" i="2"/>
  <c r="S13" i="2"/>
  <c r="AI13" i="2"/>
  <c r="L13" i="2"/>
  <c r="AB13" i="2"/>
  <c r="E13" i="2"/>
  <c r="U13" i="2"/>
  <c r="AK13" i="2"/>
  <c r="Q14" i="2"/>
  <c r="AG14" i="2"/>
  <c r="N14" i="2"/>
  <c r="AD14" i="2"/>
  <c r="K14" i="2"/>
  <c r="AA14" i="2"/>
  <c r="D14" i="2"/>
  <c r="T14" i="2"/>
  <c r="AJ14" i="2"/>
  <c r="M18" i="2"/>
  <c r="AC18" i="2"/>
  <c r="J18" i="2"/>
  <c r="Z18" i="2"/>
  <c r="G18" i="2"/>
  <c r="W18" i="2"/>
  <c r="AM18" i="2"/>
  <c r="P18" i="2"/>
  <c r="AF18" i="2"/>
  <c r="M29" i="2"/>
  <c r="F29" i="2"/>
  <c r="AL29" i="2"/>
  <c r="AG29" i="2"/>
  <c r="AH29" i="2"/>
  <c r="S29" i="2"/>
  <c r="AI29" i="2"/>
  <c r="L29" i="2"/>
  <c r="AB29" i="2"/>
  <c r="O15" i="2"/>
  <c r="AH27" i="2"/>
  <c r="P27" i="2"/>
  <c r="G11" i="2"/>
  <c r="O11" i="2"/>
  <c r="Q26" i="2"/>
  <c r="K26" i="2"/>
  <c r="AJ26" i="2"/>
  <c r="V26" i="2"/>
  <c r="L26" i="2"/>
  <c r="W26" i="2"/>
  <c r="D11" i="2"/>
  <c r="AJ11" i="2"/>
  <c r="Y25" i="2"/>
  <c r="X25" i="2"/>
  <c r="AE25" i="2"/>
  <c r="AH25" i="2"/>
  <c r="AN26" i="2"/>
  <c r="H26" i="2"/>
  <c r="O26" i="2"/>
  <c r="R26" i="2"/>
  <c r="U26" i="2"/>
  <c r="AA11" i="2"/>
  <c r="AD11" i="2"/>
  <c r="F11" i="2"/>
  <c r="Y11" i="2"/>
  <c r="I11" i="2"/>
  <c r="AF11" i="2"/>
  <c r="P11" i="2"/>
  <c r="P25" i="2"/>
  <c r="W25" i="2"/>
  <c r="Z25" i="2"/>
  <c r="AF26" i="2"/>
  <c r="AM26" i="2"/>
  <c r="G26" i="2"/>
  <c r="J26" i="2"/>
  <c r="M26" i="2"/>
  <c r="S11" i="2"/>
  <c r="V11" i="2"/>
  <c r="AK11" i="2"/>
  <c r="U11" i="2"/>
  <c r="E11" i="2"/>
  <c r="AB11" i="2"/>
  <c r="L11" i="2"/>
  <c r="AK26" i="2"/>
  <c r="E26" i="2"/>
  <c r="K11" i="2"/>
  <c r="R11" i="2"/>
  <c r="AG11" i="2"/>
  <c r="Q11" i="2"/>
  <c r="AN11" i="2"/>
  <c r="X11" i="2"/>
  <c r="H11" i="2"/>
  <c r="AM25" i="2"/>
  <c r="G25" i="2"/>
  <c r="J25" i="2"/>
  <c r="I25" i="2"/>
  <c r="AN25" i="2"/>
  <c r="H25" i="2"/>
  <c r="O25" i="2"/>
  <c r="R25" i="2"/>
  <c r="X26" i="2"/>
  <c r="AE26" i="2"/>
  <c r="AF25" i="2"/>
  <c r="AM27" i="2"/>
  <c r="Q27" i="2"/>
  <c r="AJ27" i="2"/>
  <c r="AK25" i="2"/>
  <c r="L52" i="2" s="1"/>
  <c r="U25" i="2"/>
  <c r="E25" i="2"/>
  <c r="AB25" i="2"/>
  <c r="L25" i="2"/>
  <c r="AI25" i="2"/>
  <c r="S25" i="2"/>
  <c r="AL25" i="2"/>
  <c r="V25" i="2"/>
  <c r="F25" i="2"/>
  <c r="AG25" i="2"/>
  <c r="Q25" i="2"/>
  <c r="AC25" i="2"/>
  <c r="M25" i="2"/>
  <c r="AJ25" i="2"/>
  <c r="T25" i="2"/>
  <c r="D25" i="2"/>
  <c r="AA25" i="2"/>
  <c r="K25" i="2"/>
  <c r="AD25" i="2"/>
  <c r="N25" i="2"/>
  <c r="H52" i="2"/>
  <c r="F52" i="2"/>
  <c r="AM33" i="2"/>
  <c r="AC21" i="2"/>
  <c r="AA28" i="2"/>
  <c r="H36" i="2"/>
  <c r="E21" i="2"/>
  <c r="AG21" i="2"/>
  <c r="J21" i="2"/>
  <c r="I21" i="2"/>
  <c r="Q21" i="2"/>
  <c r="M21" i="2"/>
  <c r="Q22" i="2"/>
  <c r="F21" i="2"/>
  <c r="E22" i="2"/>
  <c r="AK21" i="2"/>
  <c r="M22" i="2"/>
  <c r="I22" i="2"/>
  <c r="Y21" i="2"/>
  <c r="U21" i="2"/>
  <c r="T38" i="2"/>
  <c r="AJ35" i="2"/>
  <c r="R38" i="2"/>
  <c r="I40" i="2"/>
  <c r="M37" i="2"/>
  <c r="AK22" i="2"/>
  <c r="AG22" i="2"/>
  <c r="AC22" i="2"/>
  <c r="Y22" i="2"/>
  <c r="U22" i="2"/>
  <c r="AN22" i="2"/>
  <c r="AJ22" i="2"/>
  <c r="AF22" i="2"/>
  <c r="AB22" i="2"/>
  <c r="X22" i="2"/>
  <c r="T22" i="2"/>
  <c r="P22" i="2"/>
  <c r="L22" i="2"/>
  <c r="H22" i="2"/>
  <c r="AN21" i="2"/>
  <c r="AJ21" i="2"/>
  <c r="AF21" i="2"/>
  <c r="AB21" i="2"/>
  <c r="X21" i="2"/>
  <c r="T21" i="2"/>
  <c r="P21" i="2"/>
  <c r="L21" i="2"/>
  <c r="H21" i="2"/>
  <c r="D21" i="2"/>
  <c r="AM22" i="2"/>
  <c r="AI22" i="2"/>
  <c r="AE22" i="2"/>
  <c r="AA22" i="2"/>
  <c r="W22" i="2"/>
  <c r="S22" i="2"/>
  <c r="O22" i="2"/>
  <c r="K22" i="2"/>
  <c r="G22" i="2"/>
  <c r="AM21" i="2"/>
  <c r="AI21" i="2"/>
  <c r="AE21" i="2"/>
  <c r="AA21" i="2"/>
  <c r="W21" i="2"/>
  <c r="S21" i="2"/>
  <c r="O21" i="2"/>
  <c r="K21" i="2"/>
  <c r="G21" i="2"/>
  <c r="D22" i="2"/>
  <c r="R22" i="2"/>
  <c r="N22" i="2"/>
  <c r="J22" i="2"/>
  <c r="F22" i="2"/>
  <c r="AL21" i="2"/>
  <c r="AH21" i="2"/>
  <c r="AD21" i="2"/>
  <c r="Z21" i="2"/>
  <c r="V21" i="2"/>
  <c r="R21" i="2"/>
  <c r="N21" i="2"/>
  <c r="AL22" i="2"/>
  <c r="AH22" i="2"/>
  <c r="AD22" i="2"/>
  <c r="Z22" i="2"/>
  <c r="N38" i="2"/>
  <c r="AJ40" i="2"/>
  <c r="O37" i="2"/>
  <c r="AH40" i="2"/>
  <c r="R37" i="2"/>
  <c r="U40" i="2"/>
  <c r="G37" i="2"/>
  <c r="AK36" i="2"/>
  <c r="AA39" i="2"/>
  <c r="AK28" i="2"/>
  <c r="U28" i="2"/>
  <c r="E28" i="2"/>
  <c r="AB28" i="2"/>
  <c r="L28" i="2"/>
  <c r="O28" i="2"/>
  <c r="V28" i="2"/>
  <c r="AG28" i="2"/>
  <c r="AC28" i="2"/>
  <c r="Y28" i="2"/>
  <c r="I28" i="2"/>
  <c r="AF28" i="2"/>
  <c r="P28" i="2"/>
  <c r="W28" i="2"/>
  <c r="AD28" i="2"/>
  <c r="AI28" i="2"/>
  <c r="F28" i="2"/>
  <c r="J28" i="2"/>
  <c r="AD27" i="2"/>
  <c r="AI27" i="2"/>
  <c r="O27" i="2"/>
  <c r="AG27" i="2"/>
  <c r="N27" i="2"/>
  <c r="AF27" i="2"/>
  <c r="M27" i="2"/>
  <c r="AE27" i="2"/>
  <c r="L27" i="2"/>
  <c r="AH28" i="2"/>
  <c r="D28" i="2"/>
  <c r="Z27" i="2"/>
  <c r="AC27" i="2"/>
  <c r="K27" i="2"/>
  <c r="AB27" i="2"/>
  <c r="J27" i="2"/>
  <c r="AA27" i="2"/>
  <c r="I27" i="2"/>
  <c r="Y27" i="2"/>
  <c r="H27" i="2"/>
  <c r="AN28" i="2"/>
  <c r="X28" i="2"/>
  <c r="AM28" i="2"/>
  <c r="H28" i="2"/>
  <c r="N28" i="2"/>
  <c r="S28" i="2"/>
  <c r="Z28" i="2"/>
  <c r="AL27" i="2"/>
  <c r="V27" i="2"/>
  <c r="X27" i="2"/>
  <c r="G27" i="2"/>
  <c r="W27" i="2"/>
  <c r="F27" i="2"/>
  <c r="U27" i="2"/>
  <c r="E27" i="2"/>
  <c r="Q28" i="2"/>
  <c r="T28" i="2"/>
  <c r="G28" i="2"/>
  <c r="K28" i="2"/>
  <c r="M28" i="2"/>
  <c r="AJ28" i="2"/>
  <c r="AE28" i="2"/>
  <c r="AL28" i="2"/>
  <c r="R28" i="2"/>
  <c r="Z38" i="2"/>
  <c r="V38" i="2"/>
  <c r="X38" i="2"/>
  <c r="AC40" i="2"/>
  <c r="Q40" i="2"/>
  <c r="F40" i="2"/>
  <c r="E37" i="2"/>
  <c r="L37" i="2"/>
  <c r="S37" i="2"/>
  <c r="T37" i="2"/>
  <c r="V37" i="2"/>
  <c r="F36" i="2"/>
  <c r="M36" i="2"/>
  <c r="N36" i="2"/>
  <c r="S36" i="2"/>
  <c r="Z39" i="2"/>
  <c r="N39" i="2"/>
  <c r="AM39" i="2"/>
  <c r="W38" i="2"/>
  <c r="S38" i="2"/>
  <c r="D38" i="2"/>
  <c r="AJ38" i="2"/>
  <c r="P40" i="2"/>
  <c r="D40" i="2"/>
  <c r="R40" i="2"/>
  <c r="U37" i="2"/>
  <c r="AB37" i="2"/>
  <c r="AI37" i="2"/>
  <c r="AJ37" i="2"/>
  <c r="P36" i="2"/>
  <c r="V36" i="2"/>
  <c r="AC36" i="2"/>
  <c r="AD36" i="2"/>
  <c r="AE36" i="2"/>
  <c r="M39" i="2"/>
  <c r="I39" i="2"/>
  <c r="AE38" i="2"/>
  <c r="AA38" i="2"/>
  <c r="H38" i="2"/>
  <c r="AN38" i="2"/>
  <c r="X40" i="2"/>
  <c r="L40" i="2"/>
  <c r="V40" i="2"/>
  <c r="AA37" i="2"/>
  <c r="AG37" i="2"/>
  <c r="AN37" i="2"/>
  <c r="F37" i="2"/>
  <c r="U36" i="2"/>
  <c r="AB36" i="2"/>
  <c r="AH36" i="2"/>
  <c r="AJ36" i="2"/>
  <c r="AI36" i="2"/>
  <c r="U39" i="2"/>
  <c r="G39" i="2"/>
  <c r="I36" i="2"/>
  <c r="O36" i="2"/>
  <c r="R39" i="2"/>
  <c r="F39" i="2"/>
  <c r="W39" i="2"/>
  <c r="G38" i="2"/>
  <c r="AM38" i="2"/>
  <c r="AH38" i="2"/>
  <c r="AI38" i="2"/>
  <c r="AD38" i="2"/>
  <c r="L38" i="2"/>
  <c r="AB38" i="2"/>
  <c r="E40" i="2"/>
  <c r="AK40" i="2"/>
  <c r="AF40" i="2"/>
  <c r="Y40" i="2"/>
  <c r="T40" i="2"/>
  <c r="J40" i="2"/>
  <c r="Z40" i="2"/>
  <c r="K37" i="2"/>
  <c r="AF37" i="2"/>
  <c r="Q37" i="2"/>
  <c r="AM37" i="2"/>
  <c r="X37" i="2"/>
  <c r="D37" i="2"/>
  <c r="Y37" i="2"/>
  <c r="J37" i="2"/>
  <c r="E36" i="2"/>
  <c r="Z36" i="2"/>
  <c r="L36" i="2"/>
  <c r="AG36" i="2"/>
  <c r="R36" i="2"/>
  <c r="AN36" i="2"/>
  <c r="T36" i="2"/>
  <c r="G36" i="2"/>
  <c r="W36" i="2"/>
  <c r="AM36" i="2"/>
  <c r="AH39" i="2"/>
  <c r="AC39" i="2"/>
  <c r="V39" i="2"/>
  <c r="Q39" i="2"/>
  <c r="K39" i="2"/>
  <c r="AF41" i="2"/>
  <c r="AN10" i="2"/>
  <c r="X10" i="2"/>
  <c r="H10" i="2"/>
  <c r="AE10" i="2"/>
  <c r="O10" i="2"/>
  <c r="AH10" i="2"/>
  <c r="R10" i="2"/>
  <c r="AK10" i="2"/>
  <c r="U10" i="2"/>
  <c r="AJ10" i="2"/>
  <c r="T10" i="2"/>
  <c r="AF10" i="2"/>
  <c r="P10" i="2"/>
  <c r="AM10" i="2"/>
  <c r="W10" i="2"/>
  <c r="G10" i="2"/>
  <c r="Z10" i="2"/>
  <c r="J10" i="2"/>
  <c r="AC10" i="2"/>
  <c r="M10" i="2"/>
  <c r="AI10" i="2"/>
  <c r="S10" i="2"/>
  <c r="AL10" i="2"/>
  <c r="V10" i="2"/>
  <c r="F10" i="2"/>
  <c r="Y10" i="2"/>
  <c r="I10" i="2"/>
  <c r="E10" i="2"/>
  <c r="AA10" i="2"/>
  <c r="K10" i="2"/>
  <c r="AD10" i="2"/>
  <c r="N10" i="2"/>
  <c r="AG10" i="2"/>
  <c r="Q10" i="2"/>
  <c r="AB10" i="2"/>
  <c r="O38" i="2"/>
  <c r="J38" i="2"/>
  <c r="K38" i="2"/>
  <c r="F38" i="2"/>
  <c r="AL38" i="2"/>
  <c r="P38" i="2"/>
  <c r="AF38" i="2"/>
  <c r="M40" i="2"/>
  <c r="H40" i="2"/>
  <c r="AN40" i="2"/>
  <c r="AG40" i="2"/>
  <c r="AB40" i="2"/>
  <c r="N40" i="2"/>
  <c r="AD40" i="2"/>
  <c r="P37" i="2"/>
  <c r="AK37" i="2"/>
  <c r="W37" i="2"/>
  <c r="H37" i="2"/>
  <c r="AC37" i="2"/>
  <c r="I37" i="2"/>
  <c r="AE37" i="2"/>
  <c r="N37" i="2"/>
  <c r="J36" i="2"/>
  <c r="AF36" i="2"/>
  <c r="Q36" i="2"/>
  <c r="AL36" i="2"/>
  <c r="X36" i="2"/>
  <c r="D36" i="2"/>
  <c r="Y36" i="2"/>
  <c r="K36" i="2"/>
  <c r="AA36" i="2"/>
  <c r="J39" i="2"/>
  <c r="E39" i="2"/>
  <c r="AK39" i="2"/>
  <c r="AD39" i="2"/>
  <c r="Y39" i="2"/>
  <c r="O39" i="2"/>
  <c r="AE39" i="2"/>
  <c r="AL39" i="2"/>
  <c r="AG39" i="2"/>
  <c r="S39" i="2"/>
  <c r="AI39" i="2"/>
  <c r="AJ41" i="2"/>
  <c r="AB41" i="2"/>
  <c r="T41" i="2"/>
  <c r="L41" i="2"/>
  <c r="D41" i="2"/>
  <c r="X41" i="2"/>
  <c r="P41" i="2"/>
  <c r="H41" i="2"/>
  <c r="AM41" i="2"/>
  <c r="AE41" i="2"/>
  <c r="W41" i="2"/>
  <c r="O41" i="2"/>
  <c r="G41" i="2"/>
  <c r="AI41" i="2"/>
  <c r="AA41" i="2"/>
  <c r="S41" i="2"/>
  <c r="K41" i="2"/>
  <c r="AN41" i="2"/>
  <c r="AM15" i="2"/>
  <c r="AI15" i="2"/>
  <c r="S15" i="2"/>
  <c r="AL15" i="2"/>
  <c r="V15" i="2"/>
  <c r="F15" i="2"/>
  <c r="Y15" i="2"/>
  <c r="I15" i="2"/>
  <c r="AF15" i="2"/>
  <c r="P15" i="2"/>
  <c r="AH15" i="2"/>
  <c r="R15" i="2"/>
  <c r="AK15" i="2"/>
  <c r="U15" i="2"/>
  <c r="E15" i="2"/>
  <c r="AB15" i="2"/>
  <c r="L15" i="2"/>
  <c r="H15" i="2"/>
  <c r="G15" i="2"/>
  <c r="Z15" i="2"/>
  <c r="J15" i="2"/>
  <c r="AC15" i="2"/>
  <c r="M15" i="2"/>
  <c r="AJ15" i="2"/>
  <c r="T15" i="2"/>
  <c r="D15" i="2"/>
  <c r="AE15" i="2"/>
  <c r="AA15" i="2"/>
  <c r="K15" i="2"/>
  <c r="AD15" i="2"/>
  <c r="N15" i="2"/>
  <c r="AG15" i="2"/>
  <c r="Q15" i="2"/>
  <c r="AN15" i="2"/>
  <c r="AN24" i="2"/>
  <c r="AJ24" i="2"/>
  <c r="AF24" i="2"/>
  <c r="AB24" i="2"/>
  <c r="X24" i="2"/>
  <c r="T24" i="2"/>
  <c r="AL41" i="2"/>
  <c r="AH41" i="2"/>
  <c r="AD41" i="2"/>
  <c r="Z41" i="2"/>
  <c r="V41" i="2"/>
  <c r="R41" i="2"/>
  <c r="N41" i="2"/>
  <c r="J41" i="2"/>
  <c r="F41" i="2"/>
  <c r="AM40" i="2"/>
  <c r="AI40" i="2"/>
  <c r="AE40" i="2"/>
  <c r="AA40" i="2"/>
  <c r="W40" i="2"/>
  <c r="S40" i="2"/>
  <c r="O40" i="2"/>
  <c r="K40" i="2"/>
  <c r="G40" i="2"/>
  <c r="AN39" i="2"/>
  <c r="AJ39" i="2"/>
  <c r="AF39" i="2"/>
  <c r="AB39" i="2"/>
  <c r="X39" i="2"/>
  <c r="T39" i="2"/>
  <c r="P39" i="2"/>
  <c r="L39" i="2"/>
  <c r="H39" i="2"/>
  <c r="D39" i="2"/>
  <c r="AK38" i="2"/>
  <c r="AG38" i="2"/>
  <c r="AC38" i="2"/>
  <c r="Y38" i="2"/>
  <c r="U38" i="2"/>
  <c r="Q38" i="2"/>
  <c r="M38" i="2"/>
  <c r="I38" i="2"/>
  <c r="E38" i="2"/>
  <c r="AL37" i="2"/>
  <c r="AH37" i="2"/>
  <c r="AD37" i="2"/>
  <c r="Z37" i="2"/>
  <c r="AK34" i="2"/>
  <c r="AM24" i="2"/>
  <c r="AI24" i="2"/>
  <c r="AE24" i="2"/>
  <c r="AA24" i="2"/>
  <c r="W24" i="2"/>
  <c r="AK41" i="2"/>
  <c r="AG41" i="2"/>
  <c r="AC41" i="2"/>
  <c r="Y41" i="2"/>
  <c r="U41" i="2"/>
  <c r="Q41" i="2"/>
  <c r="M41" i="2"/>
  <c r="I41" i="2"/>
  <c r="E41" i="2"/>
  <c r="AL40" i="2"/>
  <c r="AM34" i="2"/>
  <c r="AH34" i="2"/>
  <c r="AD34" i="2"/>
  <c r="Z34" i="2"/>
  <c r="V34" i="2"/>
  <c r="R34" i="2"/>
  <c r="N34" i="2"/>
  <c r="J34" i="2"/>
  <c r="F34" i="2"/>
  <c r="AL34" i="2"/>
  <c r="AG34" i="2"/>
  <c r="AC34" i="2"/>
  <c r="Y34" i="2"/>
  <c r="U34" i="2"/>
  <c r="Q34" i="2"/>
  <c r="M34" i="2"/>
  <c r="I34" i="2"/>
  <c r="E34" i="2"/>
  <c r="AJ34" i="2"/>
  <c r="AF34" i="2"/>
  <c r="AB34" i="2"/>
  <c r="X34" i="2"/>
  <c r="T34" i="2"/>
  <c r="P34" i="2"/>
  <c r="L34" i="2"/>
  <c r="H34" i="2"/>
  <c r="D34" i="2"/>
  <c r="AI34" i="2"/>
  <c r="S34" i="2"/>
  <c r="AE34" i="2"/>
  <c r="O34" i="2"/>
  <c r="AA34" i="2"/>
  <c r="K34" i="2"/>
  <c r="AN34" i="2"/>
  <c r="W34" i="2"/>
  <c r="G34" i="2"/>
  <c r="AK9" i="2"/>
  <c r="D52" i="2" s="1"/>
  <c r="AG9" i="2"/>
  <c r="AC9" i="2"/>
  <c r="Y9" i="2"/>
  <c r="U9" i="2"/>
  <c r="Q9" i="2"/>
  <c r="M9" i="2"/>
  <c r="I9" i="2"/>
  <c r="E9" i="2"/>
  <c r="K9" i="2"/>
  <c r="AN9" i="2"/>
  <c r="AJ9" i="2"/>
  <c r="AF9" i="2"/>
  <c r="AB9" i="2"/>
  <c r="X9" i="2"/>
  <c r="T9" i="2"/>
  <c r="P9" i="2"/>
  <c r="L9" i="2"/>
  <c r="H9" i="2"/>
  <c r="D9" i="2"/>
  <c r="J9" i="2"/>
  <c r="AM9" i="2"/>
  <c r="AI9" i="2"/>
  <c r="AE9" i="2"/>
  <c r="AA9" i="2"/>
  <c r="W9" i="2"/>
  <c r="S9" i="2"/>
  <c r="O9" i="2"/>
  <c r="G9" i="2"/>
  <c r="AL9" i="2"/>
  <c r="AH9" i="2"/>
  <c r="AD9" i="2"/>
  <c r="Z9" i="2"/>
  <c r="V9" i="2"/>
  <c r="R9" i="2"/>
  <c r="N9" i="2"/>
  <c r="F9" i="2"/>
  <c r="AL12" i="2"/>
  <c r="AH12" i="2"/>
  <c r="AD12" i="2"/>
  <c r="Z12" i="2"/>
  <c r="V12" i="2"/>
  <c r="R12" i="2"/>
  <c r="N12" i="2"/>
  <c r="J12" i="2"/>
  <c r="F12" i="2"/>
  <c r="AK12" i="2"/>
  <c r="AG12" i="2"/>
  <c r="AC12" i="2"/>
  <c r="Y12" i="2"/>
  <c r="U12" i="2"/>
  <c r="Q12" i="2"/>
  <c r="M12" i="2"/>
  <c r="I12" i="2"/>
  <c r="E12" i="2"/>
  <c r="AN12" i="2"/>
  <c r="AJ12" i="2"/>
  <c r="AF12" i="2"/>
  <c r="AB12" i="2"/>
  <c r="X12" i="2"/>
  <c r="T12" i="2"/>
  <c r="P12" i="2"/>
  <c r="L12" i="2"/>
  <c r="H12" i="2"/>
  <c r="D12" i="2"/>
  <c r="AM12" i="2"/>
  <c r="AI12" i="2"/>
  <c r="AE12" i="2"/>
  <c r="AA12" i="2"/>
  <c r="W12" i="2"/>
  <c r="S12" i="2"/>
  <c r="O12" i="2"/>
  <c r="K12" i="2"/>
  <c r="G12" i="2"/>
  <c r="Y35" i="2"/>
  <c r="S35" i="2"/>
  <c r="U35" i="2"/>
  <c r="F35" i="2"/>
  <c r="AA35" i="2"/>
  <c r="M35" i="2"/>
  <c r="AH35" i="2"/>
  <c r="H35" i="2"/>
  <c r="X35" i="2"/>
  <c r="AN35" i="2"/>
  <c r="O20" i="2"/>
  <c r="AE20" i="2"/>
  <c r="H20" i="2"/>
  <c r="X20" i="2"/>
  <c r="AN20" i="2"/>
  <c r="Q20" i="2"/>
  <c r="AG20" i="2"/>
  <c r="N20" i="2"/>
  <c r="AD20" i="2"/>
  <c r="W16" i="2"/>
  <c r="Q16" i="2"/>
  <c r="M16" i="2"/>
  <c r="O16" i="2"/>
  <c r="AI16" i="2"/>
  <c r="AJ16" i="2"/>
  <c r="AC16" i="2"/>
  <c r="R16" i="2"/>
  <c r="AH16" i="2"/>
  <c r="P33" i="2"/>
  <c r="Q33" i="2"/>
  <c r="L33" i="2"/>
  <c r="E33" i="2"/>
  <c r="AN33" i="2"/>
  <c r="N33" i="2"/>
  <c r="AD33" i="2"/>
  <c r="K33" i="2"/>
  <c r="AA33" i="2"/>
  <c r="I35" i="2"/>
  <c r="E35" i="2"/>
  <c r="Z35" i="2"/>
  <c r="K35" i="2"/>
  <c r="AG35" i="2"/>
  <c r="R35" i="2"/>
  <c r="AM35" i="2"/>
  <c r="L35" i="2"/>
  <c r="AB35" i="2"/>
  <c r="S20" i="2"/>
  <c r="AI20" i="2"/>
  <c r="L20" i="2"/>
  <c r="AB20" i="2"/>
  <c r="E20" i="2"/>
  <c r="U20" i="2"/>
  <c r="AK20" i="2"/>
  <c r="R20" i="2"/>
  <c r="AH20" i="2"/>
  <c r="G16" i="2"/>
  <c r="D16" i="2"/>
  <c r="X16" i="2"/>
  <c r="S16" i="2"/>
  <c r="T16" i="2"/>
  <c r="AM16" i="2"/>
  <c r="AN16" i="2"/>
  <c r="AG16" i="2"/>
  <c r="V16" i="2"/>
  <c r="AL16" i="2"/>
  <c r="X33" i="2"/>
  <c r="Y33" i="2"/>
  <c r="T33" i="2"/>
  <c r="M33" i="2"/>
  <c r="AK33" i="2"/>
  <c r="R33" i="2"/>
  <c r="AH33" i="2"/>
  <c r="O33" i="2"/>
  <c r="AE33" i="2"/>
  <c r="AD35" i="2"/>
  <c r="J35" i="2"/>
  <c r="AE35" i="2"/>
  <c r="Q35" i="2"/>
  <c r="AL35" i="2"/>
  <c r="W35" i="2"/>
  <c r="AI35" i="2"/>
  <c r="P35" i="2"/>
  <c r="AF35" i="2"/>
  <c r="G20" i="2"/>
  <c r="W20" i="2"/>
  <c r="AM20" i="2"/>
  <c r="P20" i="2"/>
  <c r="AF20" i="2"/>
  <c r="I20" i="2"/>
  <c r="Y20" i="2"/>
  <c r="F20" i="2"/>
  <c r="V20" i="2"/>
  <c r="AL20" i="2"/>
  <c r="K16" i="2"/>
  <c r="H16" i="2"/>
  <c r="E16" i="2"/>
  <c r="F16" i="2"/>
  <c r="AA16" i="2"/>
  <c r="AB16" i="2"/>
  <c r="U16" i="2"/>
  <c r="AK16" i="2"/>
  <c r="Z16" i="2"/>
  <c r="AF33" i="2"/>
  <c r="AG33" i="2"/>
  <c r="AB33" i="2"/>
  <c r="U33" i="2"/>
  <c r="F33" i="2"/>
  <c r="V33" i="2"/>
  <c r="AL33" i="2"/>
  <c r="S33" i="2"/>
  <c r="AI33" i="2"/>
  <c r="N35" i="2"/>
  <c r="O35" i="2"/>
  <c r="AK35" i="2"/>
  <c r="V35" i="2"/>
  <c r="G35" i="2"/>
  <c r="AC35" i="2"/>
  <c r="D35" i="2"/>
  <c r="T35" i="2"/>
  <c r="K20" i="2"/>
  <c r="AA20" i="2"/>
  <c r="D20" i="2"/>
  <c r="T20" i="2"/>
  <c r="AJ20" i="2"/>
  <c r="M20" i="2"/>
  <c r="AC20" i="2"/>
  <c r="J20" i="2"/>
  <c r="Z20" i="2"/>
  <c r="P16" i="2"/>
  <c r="L16" i="2"/>
  <c r="I16" i="2"/>
  <c r="J16" i="2"/>
  <c r="AE16" i="2"/>
  <c r="AF16" i="2"/>
  <c r="Y16" i="2"/>
  <c r="N16" i="2"/>
  <c r="H33" i="2"/>
  <c r="I33" i="2"/>
  <c r="D33" i="2"/>
  <c r="AJ33" i="2"/>
  <c r="AC33" i="2"/>
  <c r="J33" i="2"/>
  <c r="Z33" i="2"/>
  <c r="G33" i="2"/>
  <c r="W33" i="2"/>
  <c r="F49" i="2" l="1"/>
  <c r="K48" i="2"/>
  <c r="K50" i="2"/>
  <c r="K47" i="2"/>
  <c r="H47" i="2"/>
  <c r="F47" i="2"/>
  <c r="H51" i="2"/>
  <c r="H48" i="2"/>
  <c r="F50" i="2"/>
  <c r="H49" i="2"/>
  <c r="K49" i="2"/>
  <c r="H50" i="2"/>
  <c r="K51" i="2"/>
  <c r="F48" i="2"/>
  <c r="F51" i="2"/>
  <c r="AK42" i="2"/>
  <c r="L51" i="2"/>
  <c r="L49" i="2"/>
  <c r="G48" i="2"/>
  <c r="D49" i="2"/>
  <c r="L48" i="2"/>
  <c r="L50" i="2"/>
  <c r="L47" i="2"/>
  <c r="G51" i="2"/>
  <c r="I52" i="2"/>
  <c r="E52" i="2"/>
  <c r="G52" i="2"/>
  <c r="M52" i="2"/>
  <c r="J52" i="2"/>
  <c r="J47" i="2"/>
  <c r="E47" i="2"/>
  <c r="I49" i="2"/>
  <c r="I47" i="2"/>
  <c r="I48" i="2"/>
  <c r="I50" i="2"/>
  <c r="G50" i="2"/>
  <c r="E50" i="2"/>
  <c r="E49" i="2"/>
  <c r="E48" i="2"/>
  <c r="D50" i="2"/>
  <c r="M47" i="2"/>
  <c r="M49" i="2"/>
  <c r="E51" i="2"/>
  <c r="D51" i="2"/>
  <c r="D47" i="2"/>
  <c r="D48" i="2"/>
  <c r="M51" i="2"/>
  <c r="M48" i="2"/>
  <c r="J51" i="2"/>
  <c r="J50" i="2"/>
  <c r="I51" i="2"/>
  <c r="G49" i="2"/>
  <c r="G47" i="2"/>
  <c r="M50" i="2"/>
  <c r="J49" i="2"/>
  <c r="J48" i="2"/>
  <c r="S30" i="2"/>
  <c r="O42" i="2"/>
  <c r="AA42" i="2"/>
  <c r="F42" i="2"/>
  <c r="L42" i="2"/>
  <c r="AJ42" i="2"/>
  <c r="AM42" i="2"/>
  <c r="AI42" i="2"/>
  <c r="AH42" i="2"/>
  <c r="U30" i="2"/>
  <c r="AC30" i="2"/>
  <c r="AI30" i="2"/>
  <c r="AB42" i="2"/>
  <c r="E30" i="2"/>
  <c r="K42" i="2"/>
  <c r="R30" i="2"/>
  <c r="V42" i="2"/>
  <c r="T42" i="2"/>
  <c r="AH30" i="2"/>
  <c r="P30" i="2"/>
  <c r="V30" i="2"/>
  <c r="AL30" i="2"/>
  <c r="AE42" i="2"/>
  <c r="AL42" i="2"/>
  <c r="R42" i="2"/>
  <c r="Y42" i="2"/>
  <c r="AD42" i="2"/>
  <c r="AN30" i="2"/>
  <c r="H30" i="2"/>
  <c r="AK30" i="2"/>
  <c r="E42" i="2"/>
  <c r="D30" i="2"/>
  <c r="H42" i="2"/>
  <c r="G30" i="2"/>
  <c r="F30" i="2"/>
  <c r="J42" i="2"/>
  <c r="U42" i="2"/>
  <c r="AM30" i="2"/>
  <c r="X42" i="2"/>
  <c r="I42" i="2"/>
  <c r="L30" i="2"/>
  <c r="S42" i="2"/>
  <c r="T30" i="2"/>
  <c r="W42" i="2"/>
  <c r="AC42" i="2"/>
  <c r="Z42" i="2"/>
  <c r="K30" i="2"/>
  <c r="AB30" i="2"/>
  <c r="AG42" i="2"/>
  <c r="N42" i="2"/>
  <c r="Q42" i="2"/>
  <c r="M30" i="2"/>
  <c r="AN42" i="2"/>
  <c r="Q30" i="2"/>
  <c r="AG30" i="2"/>
  <c r="AD30" i="2"/>
  <c r="O30" i="2"/>
  <c r="AJ30" i="2"/>
  <c r="G42" i="2"/>
  <c r="P42" i="2"/>
  <c r="AF42" i="2"/>
  <c r="M42" i="2"/>
  <c r="W30" i="2"/>
  <c r="AE30" i="2"/>
  <c r="X30" i="2"/>
  <c r="N30" i="2"/>
  <c r="J30" i="2"/>
  <c r="AA30" i="2"/>
  <c r="I30" i="2"/>
  <c r="Y30" i="2"/>
  <c r="AF30" i="2"/>
  <c r="Z30" i="2"/>
  <c r="H54" i="2" l="1"/>
  <c r="K54" i="2"/>
  <c r="F54" i="2"/>
  <c r="L54" i="2"/>
  <c r="N52" i="2"/>
  <c r="N47" i="2"/>
  <c r="J54" i="2"/>
  <c r="E54" i="2"/>
  <c r="N49" i="2"/>
  <c r="D54" i="2"/>
  <c r="G54" i="2"/>
  <c r="N51" i="2"/>
  <c r="N50" i="2"/>
  <c r="N48" i="2"/>
  <c r="M54" i="2"/>
  <c r="I54" i="2"/>
  <c r="N54" i="2" l="1"/>
  <c r="D42" i="2"/>
  <c r="D43" i="2" s="1"/>
  <c r="E43" i="2" s="1"/>
  <c r="F43" i="2" s="1"/>
  <c r="G43" i="2" s="1"/>
  <c r="H43" i="2" s="1"/>
  <c r="I43" i="2" s="1"/>
  <c r="J43" i="2" s="1"/>
  <c r="K43" i="2" s="1"/>
  <c r="L43" i="2" s="1"/>
  <c r="M43" i="2" s="1"/>
  <c r="N43" i="2" s="1"/>
  <c r="O43" i="2" s="1"/>
  <c r="P43" i="2" s="1"/>
  <c r="Q43" i="2" s="1"/>
  <c r="R43" i="2" s="1"/>
  <c r="S43" i="2" s="1"/>
  <c r="T43" i="2" s="1"/>
  <c r="U43" i="2" s="1"/>
  <c r="V43" i="2" s="1"/>
  <c r="W43" i="2" s="1"/>
  <c r="X43" i="2" s="1"/>
  <c r="Y43" i="2" s="1"/>
  <c r="Z43" i="2" s="1"/>
  <c r="AA43" i="2" s="1"/>
  <c r="AB43" i="2" s="1"/>
  <c r="AC43" i="2" s="1"/>
  <c r="AD43" i="2" s="1"/>
  <c r="AE43" i="2" s="1"/>
  <c r="AF43" i="2" s="1"/>
  <c r="AG43" i="2" s="1"/>
  <c r="AH43" i="2" s="1"/>
  <c r="AI43" i="2" s="1"/>
  <c r="AJ43" i="2" s="1"/>
  <c r="AK43" i="2" s="1"/>
  <c r="AL43" i="2" s="1"/>
  <c r="AM43" i="2" s="1"/>
  <c r="AN4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tc={33ACC8F1-50AB-4216-BEC2-FC07B8211D01}</author>
    <author>tc={05AE5DC6-E7D7-45BF-9481-386F4096A6C1}</author>
    <author>tc={A2FF303C-3534-4A63-ADC2-208737EB2A20}</author>
    <author>tc={A973BE22-2418-4F98-A417-A23749F77018}</author>
  </authors>
  <commentList>
    <comment ref="D53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16 POSTES - 4 REPROVADOS</t>
        </r>
      </text>
    </comment>
    <comment ref="D54" authorId="1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58 POSTES - 03 REPROVADOS</t>
        </r>
      </text>
    </comment>
    <comment ref="D55" authorId="2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23 POSTES - 4 REPROVADOS</t>
        </r>
      </text>
    </comment>
    <comment ref="D56" authorId="3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VERIFICAR POSTE 48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tc={7A63BD49-1FF0-4719-BDB5-478ECAE069D4}</author>
    <author>tc={7BE082F2-95AB-4851-9953-E7D7881E0529}</author>
    <author>tc={663A9D69-9F96-4A17-A473-29F05412B009}</author>
    <author>tc={77BC8B82-0310-498F-80A5-757D55C543EF}</author>
    <author>tc={81D71C18-0C9E-4D82-AF7F-1DD126D87C16}</author>
    <author>tc={EF9D6F84-6D36-4A7D-B0D7-D299E23B38E1}</author>
    <author>tc={EC246903-EB29-4CDB-9592-BDBA7BC35503}</author>
    <author>tc={43A200E0-33C1-4B08-95E4-7EA57AAF9B5A}</author>
    <author>tc={5F821CF6-D58D-484B-BBD5-4DF6B38F3BD2}</author>
    <author>tc={80EF8DE2-089C-469D-BAE6-D2528A1F247B}</author>
    <author>tc={711C2589-353C-40FB-BFAA-F9B0E99A174C}</author>
    <author>tc={BA7A51AB-D2A0-47E4-8F45-6BC6411E3ADB}</author>
    <author>tc={1E716A41-3AAC-4FEE-A6D9-618B3E51C603}</author>
    <author>tc={0333DF45-6046-4DC9-9355-D9FA5BF01B1F}</author>
    <author>tc={8433F2BD-B76F-4F19-A26D-546F044E4EF4}</author>
    <author>tc={9EFDB5BE-43B4-4E96-BEA7-CC88D076070F}</author>
    <author>tc={79F8C021-718D-42EA-9716-7BD719C97D73}</author>
    <author>Plinio</author>
    <author>tc={F054CF01-0323-48E4-A228-CB9E26DFF21C}</author>
    <author>tc={997BBAF1-CC5B-4EEA-BA32-10804259C3CC}</author>
    <author>tc={45048476-3DA5-4144-BA0E-B2EF39FEC5CC}</author>
    <author>tc={0E241C89-E914-4D06-9204-60D7C893BF1D}</author>
    <author>tc={898C8EAB-9A1E-420B-BA55-D35FE122F122}</author>
  </authors>
  <commentList>
    <comment ref="N80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LANÇAMENTO DE POSTES ATÉ O DIA 27-12</t>
        </r>
      </text>
    </comment>
    <comment ref="N82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RAFAEL - LANÇAMENTO ATÉ O DIA 31
THIAGO - PROJETO DIA 03-01</t>
        </r>
      </text>
    </comment>
    <comment ref="D99" authorId="2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39 POSTES - 05 POSTES REPROVADOS</t>
        </r>
      </text>
    </comment>
    <comment ref="D100" authorId="3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4 POSTES - 01 REPROVADO</t>
        </r>
      </text>
    </comment>
    <comment ref="D101" authorId="4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71 POSTES - 18 REPROVADOS</t>
        </r>
      </text>
    </comment>
    <comment ref="D102" authorId="5" shapeId="0" xr:uid="{00000000-0006-0000-0100-000006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34 POSTES - 10 REPROVADOS</t>
        </r>
      </text>
    </comment>
    <comment ref="D103" authorId="6" shapeId="0" xr:uid="{00000000-0006-0000-0100-000007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111 postes - 1 reprovado</t>
        </r>
      </text>
    </comment>
    <comment ref="D133" authorId="7" shapeId="0" xr:uid="{00000000-0006-0000-0100-000008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297 postes - 02 reprovados</t>
        </r>
      </text>
    </comment>
    <comment ref="D134" authorId="8" shapeId="0" xr:uid="{00000000-0006-0000-0100-000009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97 POSTES - 9 REPROVADOS POR OCUPANTE E 01 POSTE FALTANDO ENTRE OS POSTES 38 E 39</t>
        </r>
      </text>
    </comment>
    <comment ref="D135" authorId="9" shapeId="0" xr:uid="{00000000-0006-0000-0100-00000A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107 POSTES - 5 POSTES REPROVADOS E FALTA 01 POSTE ENTRE O POSTE 32 E 33</t>
        </r>
      </text>
    </comment>
    <comment ref="D136" authorId="10" shapeId="0" xr:uid="{00000000-0006-0000-0100-00000B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44 postes - 9 postes</t>
        </r>
      </text>
    </comment>
    <comment ref="D137" authorId="11" shapeId="0" xr:uid="{00000000-0006-0000-0100-00000C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104 postes,04 postes reprovados</t>
        </r>
      </text>
    </comment>
    <comment ref="D138" authorId="12" shapeId="0" xr:uid="{00000000-0006-0000-0100-00000D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26 POSTES - 02 REPROVADOS</t>
        </r>
      </text>
    </comment>
    <comment ref="D139" authorId="13" shapeId="0" xr:uid="{00000000-0006-0000-0100-00000E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109 POSTES - 01 REPROVADO</t>
        </r>
      </text>
    </comment>
    <comment ref="D140" authorId="14" shapeId="0" xr:uid="{00000000-0006-0000-0100-00000F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21 POSTES - 02 REPROVADOS</t>
        </r>
      </text>
    </comment>
    <comment ref="D141" authorId="15" shapeId="0" xr:uid="{00000000-0006-0000-0100-000010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104 POSTES - 05 REPROVADOS</t>
        </r>
      </text>
    </comment>
    <comment ref="E197" authorId="16" shapeId="0" xr:uid="{00000000-0006-0000-0100-000011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DIVERGÊNCIA DE 3 PONTOS NO PROJETO-103 POSTES</t>
        </r>
      </text>
    </comment>
    <comment ref="E199" authorId="17" shapeId="0" xr:uid="{00000000-0006-0000-0100-000012000000}">
      <text>
        <r>
          <rPr>
            <b/>
            <sz val="9"/>
            <color indexed="81"/>
            <rFont val="Segoe UI"/>
            <family val="2"/>
          </rPr>
          <t>Plinio:</t>
        </r>
        <r>
          <rPr>
            <sz val="9"/>
            <color indexed="81"/>
            <rFont val="Segoe UI"/>
            <family val="2"/>
          </rPr>
          <t xml:space="preserve">
48 POSTES - 9 REPROVADOS</t>
        </r>
      </text>
    </comment>
    <comment ref="E200" authorId="17" shapeId="0" xr:uid="{00000000-0006-0000-0100-000013000000}">
      <text>
        <r>
          <rPr>
            <b/>
            <sz val="9"/>
            <color indexed="81"/>
            <rFont val="Segoe UI"/>
            <family val="2"/>
          </rPr>
          <t>Plinio:</t>
        </r>
        <r>
          <rPr>
            <sz val="9"/>
            <color indexed="81"/>
            <rFont val="Segoe UI"/>
            <family val="2"/>
          </rPr>
          <t xml:space="preserve">
125 POSTES 5 POSTES COM EXCEDENTES</t>
        </r>
      </text>
    </comment>
    <comment ref="E201" authorId="17" shapeId="0" xr:uid="{00000000-0006-0000-0100-000014000000}">
      <text>
        <r>
          <rPr>
            <b/>
            <sz val="9"/>
            <color indexed="81"/>
            <rFont val="Segoe UI"/>
            <family val="2"/>
          </rPr>
          <t>Plinio:</t>
        </r>
        <r>
          <rPr>
            <sz val="9"/>
            <color indexed="81"/>
            <rFont val="Segoe UI"/>
            <family val="2"/>
          </rPr>
          <t xml:space="preserve">
53 POSTES, DIVERGÊNCIA DE 01 POSTE</t>
        </r>
      </text>
    </comment>
    <comment ref="E216" authorId="18" shapeId="0" xr:uid="{F054CF01-0323-48E4-A228-CB9E26DFF21C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POSTES 28 - 01 REPROVADO</t>
        </r>
      </text>
    </comment>
    <comment ref="E217" authorId="19" shapeId="0" xr:uid="{997BBAF1-CC5B-4EEA-BA32-10804259C3CC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POSTES 104 REPROVADOS 33</t>
        </r>
      </text>
    </comment>
    <comment ref="E218" authorId="20" shapeId="0" xr:uid="{45048476-3DA5-4144-BA0E-B2EF39FEC5CC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54 POSTES - 16 REPROVADOS</t>
        </r>
      </text>
    </comment>
    <comment ref="E219" authorId="21" shapeId="0" xr:uid="{0E241C89-E914-4D06-9204-60D7C893BF1D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27 POSTES 03 REPROVADO</t>
        </r>
      </text>
    </comment>
    <comment ref="D279" authorId="22" shapeId="0" xr:uid="{898C8EAB-9A1E-420B-BA55-D35FE122F122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23 PONTOS - DIVERGÊNCIA DE POSTES DE 03 POSTES</t>
        </r>
      </text>
    </comment>
  </commentList>
</comments>
</file>

<file path=xl/sharedStrings.xml><?xml version="1.0" encoding="utf-8"?>
<sst xmlns="http://schemas.openxmlformats.org/spreadsheetml/2006/main" count="233" uniqueCount="107">
  <si>
    <t>CIENA</t>
  </si>
  <si>
    <t>PPI</t>
  </si>
  <si>
    <t>OBRA</t>
  </si>
  <si>
    <t>CLIENTE</t>
  </si>
  <si>
    <t>TIPO</t>
  </si>
  <si>
    <t>STATUS</t>
  </si>
  <si>
    <t>HUAWEI</t>
  </si>
  <si>
    <t>PDI</t>
  </si>
  <si>
    <t>LOGICALLIS</t>
  </si>
  <si>
    <t>PLANEJADO</t>
  </si>
  <si>
    <t>PREVISTO</t>
  </si>
  <si>
    <t>REAL</t>
  </si>
  <si>
    <t>NA</t>
  </si>
  <si>
    <t>SEMANA 15</t>
  </si>
  <si>
    <t>SEMANA 13</t>
  </si>
  <si>
    <t>SEMANA 16</t>
  </si>
  <si>
    <t>SEMANA 17</t>
  </si>
  <si>
    <t>SEMANA 18</t>
  </si>
  <si>
    <t>TOTAL</t>
  </si>
  <si>
    <t>HUAWEI SP</t>
  </si>
  <si>
    <t>SEM PREVISÃO</t>
  </si>
  <si>
    <t>TOTAL EM ELABORAÇÃO</t>
  </si>
  <si>
    <t>PROJETOS QUE FALTAM</t>
  </si>
  <si>
    <t>SEMANA14</t>
  </si>
  <si>
    <t>SEMANA</t>
  </si>
  <si>
    <t>PREVISÃO DA SEMANA</t>
  </si>
  <si>
    <t>SOMA</t>
  </si>
  <si>
    <t>PRODUÇÃO PROJETISTA</t>
  </si>
  <si>
    <t>PREVISÃO DEMANDA PROJETOS</t>
  </si>
  <si>
    <t>REALIZADOS</t>
  </si>
  <si>
    <t>CORREÇÃO PPI</t>
  </si>
  <si>
    <t>REQUISIÇÃO</t>
  </si>
  <si>
    <t>CORREÇÃO PDI</t>
  </si>
  <si>
    <t>VERIFICADO POR</t>
  </si>
  <si>
    <t>PADTECH</t>
  </si>
  <si>
    <t>PERIODO</t>
  </si>
  <si>
    <t>PROJETO</t>
  </si>
  <si>
    <t>TIM</t>
  </si>
  <si>
    <t>VAMOS</t>
  </si>
  <si>
    <t>J011.21</t>
  </si>
  <si>
    <t>RESPONSÁVEL</t>
  </si>
  <si>
    <t>PRÉ PROJETO</t>
  </si>
  <si>
    <t>INÍCIO</t>
  </si>
  <si>
    <t>FIM</t>
  </si>
  <si>
    <t>COMPRIMENTO</t>
  </si>
  <si>
    <t>LICENCIAMENTO</t>
  </si>
  <si>
    <t>ENTREGA DA VISTORIA</t>
  </si>
  <si>
    <t>OBS.:</t>
  </si>
  <si>
    <t>EM ELABORAÇÃO PROJETO</t>
  </si>
  <si>
    <t>ABORDAGEM SITE</t>
  </si>
  <si>
    <t>AÉREO METRO</t>
  </si>
  <si>
    <t>VERIFICAÇÃO (PROJETO)</t>
  </si>
  <si>
    <t>DATA</t>
  </si>
  <si>
    <t>VERIFICAÇÃO (LICENCIAMENTO)</t>
  </si>
  <si>
    <t>VERIFICAÇÃO (PRE PROJETO)</t>
  </si>
  <si>
    <t>TÉRMINO</t>
  </si>
  <si>
    <t>PREVISTA</t>
  </si>
  <si>
    <t>TERCEIRIZADO</t>
  </si>
  <si>
    <t>CORREÇÃO</t>
  </si>
  <si>
    <t>PREVISTO (m)</t>
  </si>
  <si>
    <t>REAL (m)</t>
  </si>
  <si>
    <t>AS BUILT</t>
  </si>
  <si>
    <t>DOCUMENTAÇÃO</t>
  </si>
  <si>
    <t>VERIFICAÇÃO (DOCUMENTAÇÃO)</t>
  </si>
  <si>
    <t>J023.21</t>
  </si>
  <si>
    <t xml:space="preserve">LIBERAÇÃO </t>
  </si>
  <si>
    <t>VISTORIA</t>
  </si>
  <si>
    <t>THIAGO</t>
  </si>
  <si>
    <t>JESSICA</t>
  </si>
  <si>
    <t>MISTO</t>
  </si>
  <si>
    <t>SALVADOR (ID 24620)</t>
  </si>
  <si>
    <t>ENVIADO PROJETO</t>
  </si>
  <si>
    <t>ENVIADO LICENCIAMENTO</t>
  </si>
  <si>
    <t>ANTEPROJETO</t>
  </si>
  <si>
    <t>GOIANIA (ANEL LESTE TRECHO 03 ACESSO K)</t>
  </si>
  <si>
    <t>LUZIANIA (AREA 08 AMPLIAÇÃO)_ACESSO A</t>
  </si>
  <si>
    <t>16 POSTES - 01 REPROVADO</t>
  </si>
  <si>
    <t>SALVADOR (ID 25516)</t>
  </si>
  <si>
    <t>MACEIO (ID 23530)</t>
  </si>
  <si>
    <t>DELMIRO GOUVEIA (ID 24856)_DNIT-AL</t>
  </si>
  <si>
    <t>RIACHAO (ID 26170)</t>
  </si>
  <si>
    <t>BELO HORIZONTE (ID 26151)</t>
  </si>
  <si>
    <t>UBERLANDIA (GL 699874 - ALGAR)</t>
  </si>
  <si>
    <t>1186M A + 1373 C</t>
  </si>
  <si>
    <t>CRISTALINA (AREA 02 - ABORDAGEM TRONCO 01)_ACESSO A</t>
  </si>
  <si>
    <t>DIVERGÊNCIA DE 01 POSTE</t>
  </si>
  <si>
    <t xml:space="preserve">N° </t>
  </si>
  <si>
    <t>N°</t>
  </si>
  <si>
    <t>CONTROLE DE PROJETOS DE REDE</t>
  </si>
  <si>
    <t>CONTROLE DE PROJETO DE REDE  - ENTRADA DE DADOS</t>
  </si>
  <si>
    <t>CONTROLE DE PROJETO DE REDE - GPON - ENTRADA DE DADOS</t>
  </si>
  <si>
    <t>DATA DE CRIAÇÃO: 10.10.2015                                                               REVISÃO: 01                                                              DATA DE REVISÃO: 18.07.2022</t>
  </si>
  <si>
    <t>DATA DE CRIAÇÃO: 10.10.2015                                                               REVISÃO: 01                                                                DATA DE REVISÃO: 18.07.2022</t>
  </si>
  <si>
    <t>PROJETISTA 01</t>
  </si>
  <si>
    <t>PROJETISTA 02</t>
  </si>
  <si>
    <t>PROJETISTA 03</t>
  </si>
  <si>
    <t>PROJETISTA 04</t>
  </si>
  <si>
    <t>PROJETISTA 05</t>
  </si>
  <si>
    <t>PROJETISTA 06</t>
  </si>
  <si>
    <t>PROJETISTA 07</t>
  </si>
  <si>
    <t>PROJETISTA 08</t>
  </si>
  <si>
    <t>PROJETISTA 09</t>
  </si>
  <si>
    <t>CLIENTE 1</t>
  </si>
  <si>
    <t>CLIENTE 2</t>
  </si>
  <si>
    <t>CLIENTE 3</t>
  </si>
  <si>
    <t>CLIENTE 4</t>
  </si>
  <si>
    <t>CLIENTE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</si>
</sst>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d\-mmm;@"/>
    <numFmt numFmtId="165" formatCode="d/m;@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1" xfId="0" applyBorder="1"/>
    <xf numFmtId="164" fontId="0" fillId="0" borderId="0" xfId="0" applyNumberFormat="1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16" fontId="0" fillId="0" borderId="0" xfId="0" applyNumberFormat="1"/>
    <xf numFmtId="1" fontId="0" fillId="0" borderId="1" xfId="0" applyNumberFormat="1" applyBorder="1" applyAlignment="1">
      <alignment horizontal="center"/>
    </xf>
    <xf numFmtId="16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6" fontId="3" fillId="4" borderId="1" xfId="0" applyNumberFormat="1" applyFont="1" applyFill="1" applyBorder="1"/>
    <xf numFmtId="1" fontId="0" fillId="5" borderId="1" xfId="0" applyNumberFormat="1" applyFill="1" applyBorder="1" applyAlignment="1">
      <alignment horizontal="center"/>
    </xf>
    <xf numFmtId="0" fontId="3" fillId="6" borderId="1" xfId="0" applyFont="1" applyFill="1" applyBorder="1"/>
    <xf numFmtId="1" fontId="0" fillId="7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8" borderId="0" xfId="0" applyFill="1"/>
    <xf numFmtId="0" fontId="4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3" borderId="4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16" fontId="0" fillId="9" borderId="1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" fontId="3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14" fontId="0" fillId="0" borderId="0" xfId="0" applyNumberFormat="1"/>
    <xf numFmtId="1" fontId="0" fillId="0" borderId="4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/>
    <xf numFmtId="0" fontId="0" fillId="8" borderId="1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1" xfId="0" applyFill="1" applyBorder="1" applyAlignment="1">
      <alignment horizontal="center" vertical="center"/>
    </xf>
    <xf numFmtId="164" fontId="0" fillId="8" borderId="1" xfId="0" applyNumberFormat="1" applyFill="1" applyBorder="1" applyAlignment="1">
      <alignment vertical="center"/>
    </xf>
    <xf numFmtId="165" fontId="0" fillId="8" borderId="1" xfId="0" applyNumberFormat="1" applyFill="1" applyBorder="1" applyAlignment="1">
      <alignment vertical="center"/>
    </xf>
    <xf numFmtId="165" fontId="0" fillId="8" borderId="1" xfId="0" applyNumberForma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8" borderId="4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165" fontId="0" fillId="8" borderId="11" xfId="0" applyNumberForma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9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4" fontId="0" fillId="8" borderId="9" xfId="0" applyNumberFormat="1" applyFill="1" applyBorder="1" applyAlignment="1">
      <alignment vertical="center"/>
    </xf>
    <xf numFmtId="165" fontId="0" fillId="8" borderId="9" xfId="0" applyNumberFormat="1" applyFill="1" applyBorder="1" applyAlignment="1">
      <alignment vertical="center"/>
    </xf>
    <xf numFmtId="164" fontId="2" fillId="2" borderId="12" xfId="0" applyNumberFormat="1" applyFont="1" applyFill="1" applyBorder="1" applyAlignment="1">
      <alignment vertical="center"/>
    </xf>
    <xf numFmtId="165" fontId="2" fillId="2" borderId="12" xfId="0" applyNumberFormat="1" applyFont="1" applyFill="1" applyBorder="1" applyAlignment="1">
      <alignment vertical="center"/>
    </xf>
    <xf numFmtId="165" fontId="2" fillId="2" borderId="23" xfId="0" applyNumberFormat="1" applyFont="1" applyFill="1" applyBorder="1" applyAlignment="1">
      <alignment vertical="center"/>
    </xf>
    <xf numFmtId="165" fontId="0" fillId="8" borderId="9" xfId="0" applyNumberFormat="1" applyFill="1" applyBorder="1" applyAlignment="1">
      <alignment horizontal="center" vertical="center"/>
    </xf>
    <xf numFmtId="165" fontId="2" fillId="2" borderId="12" xfId="0" applyNumberFormat="1" applyFont="1" applyFill="1" applyBorder="1" applyAlignment="1">
      <alignment horizontal="center" vertical="center"/>
    </xf>
    <xf numFmtId="165" fontId="2" fillId="2" borderId="20" xfId="0" applyNumberFormat="1" applyFont="1" applyFill="1" applyBorder="1" applyAlignment="1">
      <alignment horizontal="center" vertical="center"/>
    </xf>
    <xf numFmtId="165" fontId="2" fillId="2" borderId="1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65" fontId="2" fillId="2" borderId="23" xfId="0" applyNumberFormat="1" applyFont="1" applyFill="1" applyBorder="1" applyAlignment="1">
      <alignment horizontal="center" vertical="center"/>
    </xf>
    <xf numFmtId="165" fontId="2" fillId="2" borderId="25" xfId="0" applyNumberFormat="1" applyFont="1" applyFill="1" applyBorder="1" applyAlignment="1">
      <alignment horizontal="center" vertical="center"/>
    </xf>
    <xf numFmtId="165" fontId="2" fillId="2" borderId="24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64" fontId="2" fillId="2" borderId="26" xfId="0" applyNumberFormat="1" applyFont="1" applyFill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165" fontId="2" fillId="2" borderId="26" xfId="0" applyNumberFormat="1" applyFont="1" applyFill="1" applyBorder="1" applyAlignment="1">
      <alignment horizontal="center"/>
    </xf>
    <xf numFmtId="165" fontId="2" fillId="2" borderId="27" xfId="0" applyNumberFormat="1" applyFont="1" applyFill="1" applyBorder="1" applyAlignment="1">
      <alignment horizontal="center"/>
    </xf>
    <xf numFmtId="165" fontId="2" fillId="2" borderId="28" xfId="0" applyNumberFormat="1" applyFont="1" applyFill="1" applyBorder="1" applyAlignment="1">
      <alignment horizontal="center"/>
    </xf>
    <xf numFmtId="165" fontId="2" fillId="2" borderId="13" xfId="0" applyNumberFormat="1" applyFont="1" applyFill="1" applyBorder="1" applyAlignment="1">
      <alignment horizontal="center" vertical="center"/>
    </xf>
    <xf numFmtId="165" fontId="2" fillId="2" borderId="17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5" fontId="2" fillId="2" borderId="19" xfId="0" applyNumberFormat="1" applyFont="1" applyFill="1" applyBorder="1" applyAlignment="1">
      <alignment horizontal="center" vertical="center"/>
    </xf>
    <xf numFmtId="165" fontId="2" fillId="2" borderId="20" xfId="0" applyNumberFormat="1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" fontId="2" fillId="2" borderId="4" xfId="0" applyNumberFormat="1" applyFont="1" applyFill="1" applyBorder="1" applyAlignment="1">
      <alignment horizontal="center"/>
    </xf>
    <xf numFmtId="16" fontId="2" fillId="2" borderId="5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0" fillId="8" borderId="1" xfId="0" applyFill="1" applyBorder="1"/>
    <xf numFmtId="16" fontId="0" fillId="8" borderId="1" xfId="0" applyNumberFormat="1" applyFill="1" applyBorder="1" applyAlignment="1">
      <alignment horizontal="center" vertical="center"/>
    </xf>
    <xf numFmtId="0" fontId="0" fillId="8" borderId="0" xfId="0" applyFill="1" applyBorder="1"/>
    <xf numFmtId="0" fontId="0" fillId="8" borderId="6" xfId="0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0" fillId="8" borderId="6" xfId="0" applyFill="1" applyBorder="1"/>
    <xf numFmtId="0" fontId="2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2</xdr:col>
      <xdr:colOff>123494</xdr:colOff>
      <xdr:row>3</xdr:row>
      <xdr:rowOff>23956</xdr:rowOff>
    </xdr:to>
    <xdr:pic>
      <xdr:nvPicPr>
        <xdr:cNvPr id="2" name="Imagem 1" descr="Logo">
          <a:extLst>
            <a:ext uri="{FF2B5EF4-FFF2-40B4-BE49-F238E27FC236}">
              <a16:creationId xmlns:a16="http://schemas.microsoft.com/office/drawing/2014/main" id="{1C4D2633-47FA-40F4-9005-78964BCB0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361744" cy="595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71437</xdr:rowOff>
    </xdr:from>
    <xdr:to>
      <xdr:col>2</xdr:col>
      <xdr:colOff>28244</xdr:colOff>
      <xdr:row>3</xdr:row>
      <xdr:rowOff>95393</xdr:rowOff>
    </xdr:to>
    <xdr:pic>
      <xdr:nvPicPr>
        <xdr:cNvPr id="2" name="Imagem 1" descr="Logo">
          <a:extLst>
            <a:ext uri="{FF2B5EF4-FFF2-40B4-BE49-F238E27FC236}">
              <a16:creationId xmlns:a16="http://schemas.microsoft.com/office/drawing/2014/main" id="{4795D579-26A8-48FB-BFB5-D589D4AF0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1437"/>
          <a:ext cx="1361744" cy="595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143527</xdr:colOff>
      <xdr:row>0</xdr:row>
      <xdr:rowOff>78289</xdr:rowOff>
    </xdr:from>
    <xdr:to>
      <xdr:col>2</xdr:col>
      <xdr:colOff>781371</xdr:colOff>
      <xdr:row>3</xdr:row>
      <xdr:rowOff>102245</xdr:rowOff>
    </xdr:to>
    <xdr:pic>
      <xdr:nvPicPr>
        <xdr:cNvPr id="2" name="Imagem 1" descr="Logo">
          <a:extLst>
            <a:ext uri="{FF2B5EF4-FFF2-40B4-BE49-F238E27FC236}">
              <a16:creationId xmlns:a16="http://schemas.microsoft.com/office/drawing/2014/main" id="{A4318472-8B43-4B34-B8E0-A7A1A591C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752" y="78289"/>
          <a:ext cx="1361744" cy="595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linio Peixoto" id="{FEA28CE4-9447-4C7F-B336-63DEFA2B6F8E}" userId="ce11153dcd3ec29b" providerId="Windows Liv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8" dT="2022-01-26T12:27:17.58" personId="{FEA28CE4-9447-4C7F-B336-63DEFA2B6F8E}" id="{33ACC8F1-50AB-4216-BEC2-FC07B8211D01}">
    <text>16 POSTES - 4 REPROVADOS</text>
  </threadedComment>
  <threadedComment ref="D49" dT="2022-01-26T12:34:13.73" personId="{FEA28CE4-9447-4C7F-B336-63DEFA2B6F8E}" id="{05AE5DC6-E7D7-45BF-9481-386F4096A6C1}">
    <text>58 POSTES - 03 REPROVADOS</text>
  </threadedComment>
  <threadedComment ref="D50" dT="2022-01-26T12:37:47.12" personId="{FEA28CE4-9447-4C7F-B336-63DEFA2B6F8E}" id="{A2FF303C-3534-4A63-ADC2-208737EB2A20}">
    <text>23 POSTES - 4 REPROVADOS</text>
  </threadedComment>
  <threadedComment ref="D51" dT="2022-01-26T12:49:32.11" personId="{FEA28CE4-9447-4C7F-B336-63DEFA2B6F8E}" id="{A973BE22-2418-4F98-A417-A23749F77018}">
    <text>VERIFICAR POSTE 48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N75" dT="2022-01-03T15:00:59.54" personId="{FEA28CE4-9447-4C7F-B336-63DEFA2B6F8E}" id="{7A63BD49-1FF0-4719-BDB5-478ECAE069D4}">
    <text>LANÇAMENTO DE POSTES ATÉ O DIA 27-12</text>
  </threadedComment>
  <threadedComment ref="N77" dT="2022-01-03T15:04:24.01" personId="{FEA28CE4-9447-4C7F-B336-63DEFA2B6F8E}" id="{7BE082F2-95AB-4851-9953-E7D7881E0529}">
    <text>RAFAEL - LANÇAMENTO ATÉ O DIA 31
THIAGO - PROJETO DIA 03-01</text>
  </threadedComment>
  <threadedComment ref="D94" dT="2022-01-26T11:29:50.89" personId="{FEA28CE4-9447-4C7F-B336-63DEFA2B6F8E}" id="{663A9D69-9F96-4A17-A473-29F05412B009}">
    <text>39 POSTES - 05 POSTES REPROVADOS</text>
  </threadedComment>
  <threadedComment ref="D95" dT="2022-01-26T11:32:12.85" personId="{FEA28CE4-9447-4C7F-B336-63DEFA2B6F8E}" id="{77BC8B82-0310-498F-80A5-757D55C543EF}">
    <text>4 POSTES - 01 REPROVADO</text>
  </threadedComment>
  <threadedComment ref="D96" dT="2022-01-26T11:38:45.68" personId="{FEA28CE4-9447-4C7F-B336-63DEFA2B6F8E}" id="{81D71C18-0C9E-4D82-AF7F-1DD126D87C16}">
    <text>71 POSTES - 18 REPROVADOS</text>
  </threadedComment>
  <threadedComment ref="D97" dT="2022-01-26T11:57:49.57" personId="{FEA28CE4-9447-4C7F-B336-63DEFA2B6F8E}" id="{EF9D6F84-6D36-4A7D-B0D7-D299E23B38E1}">
    <text>34 POSTES - 10 REPROVADOS</text>
  </threadedComment>
  <threadedComment ref="D98" dT="2022-01-26T12:20:51.16" personId="{FEA28CE4-9447-4C7F-B336-63DEFA2B6F8E}" id="{EC246903-EB29-4CDB-9592-BDBA7BC35503}">
    <text>111 postes - 1 reprovado</text>
  </threadedComment>
  <threadedComment ref="D128" dT="2022-02-15T14:55:19.81" personId="{FEA28CE4-9447-4C7F-B336-63DEFA2B6F8E}" id="{43A200E0-33C1-4B08-95E4-7EA57AAF9B5A}">
    <text>297 postes - 02 reprovados</text>
  </threadedComment>
  <threadedComment ref="D129" dT="2022-02-15T15:01:26.85" personId="{FEA28CE4-9447-4C7F-B336-63DEFA2B6F8E}" id="{5F821CF6-D58D-484B-BBD5-4DF6B38F3BD2}">
    <text>97 POSTES - 9 REPROVADOS POR OCUPANTE E 01 POSTE FALTANDO ENTRE OS POSTES 38 E 39</text>
  </threadedComment>
  <threadedComment ref="D130" dT="2022-02-15T15:02:55.08" personId="{FEA28CE4-9447-4C7F-B336-63DEFA2B6F8E}" id="{80EF8DE2-089C-469D-BAE6-D2528A1F247B}">
    <text>107 POSTES - 5 POSTES REPROVADOS E FALTA 01 POSTE ENTRE O POSTE 32 E 33</text>
  </threadedComment>
  <threadedComment ref="D131" dT="2022-02-15T18:20:19.03" personId="{FEA28CE4-9447-4C7F-B336-63DEFA2B6F8E}" id="{711C2589-353C-40FB-BFAA-F9B0E99A174C}">
    <text>44 postes - 9 postes</text>
  </threadedComment>
  <threadedComment ref="D132" dT="2022-02-15T17:16:44.83" personId="{FEA28CE4-9447-4C7F-B336-63DEFA2B6F8E}" id="{BA7A51AB-D2A0-47E4-8F45-6BC6411E3ADB}">
    <text>104 postes,04 postes reprovados</text>
  </threadedComment>
  <threadedComment ref="D133" dT="2022-02-15T17:19:05.90" personId="{FEA28CE4-9447-4C7F-B336-63DEFA2B6F8E}" id="{1E716A41-3AAC-4FEE-A6D9-618B3E51C603}">
    <text>26 POSTES - 02 REPROVADOS</text>
  </threadedComment>
  <threadedComment ref="D134" dT="2022-02-15T17:20:25.44" personId="{FEA28CE4-9447-4C7F-B336-63DEFA2B6F8E}" id="{0333DF45-6046-4DC9-9355-D9FA5BF01B1F}">
    <text>109 POSTES - 01 REPROVADO</text>
  </threadedComment>
  <threadedComment ref="D135" dT="2022-02-15T17:21:31.36" personId="{FEA28CE4-9447-4C7F-B336-63DEFA2B6F8E}" id="{8433F2BD-B76F-4F19-A26D-546F044E4EF4}">
    <text>21 POSTES - 02 REPROVADOS</text>
  </threadedComment>
  <threadedComment ref="D136" dT="2022-02-15T17:23:09.68" personId="{FEA28CE4-9447-4C7F-B336-63DEFA2B6F8E}" id="{9EFDB5BE-43B4-4E96-BEA7-CC88D076070F}">
    <text>104 POSTES - 05 REPROVADOS</text>
  </threadedComment>
  <threadedComment ref="E192" dT="2022-04-14T11:02:07.48" personId="{FEA28CE4-9447-4C7F-B336-63DEFA2B6F8E}" id="{79F8C021-718D-42EA-9716-7BD719C97D73}">
    <text>DIVERGÊNCIA DE 3 PONTOS NO PROJETO-103 POSTES</text>
  </threadedComment>
  <threadedComment ref="E211" dT="2022-05-03T13:03:09.72" personId="{FEA28CE4-9447-4C7F-B336-63DEFA2B6F8E}" id="{F054CF01-0323-48E4-A228-CB9E26DFF21C}">
    <text>POSTES 28 - 01 REPROVADO</text>
  </threadedComment>
  <threadedComment ref="E212" dT="2022-05-03T18:31:31.09" personId="{FEA28CE4-9447-4C7F-B336-63DEFA2B6F8E}" id="{997BBAF1-CC5B-4EEA-BA32-10804259C3CC}">
    <text>POSTES 104 REPROVADOS 33</text>
  </threadedComment>
  <threadedComment ref="E213" dT="2022-05-03T18:32:02.74" personId="{FEA28CE4-9447-4C7F-B336-63DEFA2B6F8E}" id="{45048476-3DA5-4144-BA0E-B2EF39FEC5CC}">
    <text>54 POSTES - 16 REPROVADOS</text>
  </threadedComment>
  <threadedComment ref="E214" dT="2022-05-03T18:58:31.00" personId="{FEA28CE4-9447-4C7F-B336-63DEFA2B6F8E}" id="{0E241C89-E914-4D06-9204-60D7C893BF1D}">
    <text>27 POSTES 03 REPROVADO</text>
  </threadedComment>
  <threadedComment ref="D274" dT="2022-06-09T21:02:02.17" personId="{FEA28CE4-9447-4C7F-B336-63DEFA2B6F8E}" id="{898C8EAB-9A1E-420B-BA55-D35FE122F122}">
    <text>23 PONTOS - DIVERGÊNCIA DE POSTES DE 03 POSTES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Y195"/>
  <sheetViews>
    <sheetView showGridLines="0" zoomScale="80" zoomScaleNormal="80" workbookViewId="0">
      <pane xSplit="3" ySplit="8" topLeftCell="D9" activePane="bottomRight" state="frozen"/>
      <selection pane="topRight" activeCell="D1" sqref="D1"/>
      <selection pane="bottomLeft" activeCell="A4" sqref="A4"/>
      <selection pane="bottomRight" activeCell="D19" sqref="D19"/>
    </sheetView>
  </sheetViews>
  <sheetFormatPr defaultColWidth="20.140625" defaultRowHeight="15" x14ac:dyDescent="0.25"/>
  <cols>
    <col min="1" max="1" width="4.42578125" bestFit="1" customWidth="1"/>
    <col min="2" max="2" width="17" bestFit="1" customWidth="1"/>
    <col min="3" max="3" width="9.85546875" bestFit="1" customWidth="1"/>
    <col min="4" max="4" width="79.140625" bestFit="1" customWidth="1"/>
    <col min="5" max="5" width="39.42578125" customWidth="1"/>
    <col min="6" max="19" width="26.85546875" customWidth="1"/>
    <col min="20" max="21" width="20.5703125" style="2" customWidth="1"/>
    <col min="22" max="22" width="19.140625" style="3" customWidth="1"/>
    <col min="23" max="23" width="22.85546875" style="3" customWidth="1"/>
    <col min="24" max="24" width="27" style="3" customWidth="1"/>
    <col min="25" max="25" width="51.85546875" style="3" bestFit="1" customWidth="1"/>
    <col min="26" max="26" width="17.140625" style="3" customWidth="1"/>
    <col min="27" max="39" width="18.42578125" style="3" customWidth="1"/>
    <col min="40" max="42" width="46.140625" customWidth="1"/>
    <col min="43" max="43" width="20.140625" customWidth="1"/>
  </cols>
  <sheetData>
    <row r="1" spans="1:51" x14ac:dyDescent="0.25">
      <c r="A1" s="73" t="s">
        <v>90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5"/>
    </row>
    <row r="2" spans="1:51" x14ac:dyDescent="0.25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8"/>
    </row>
    <row r="3" spans="1:51" x14ac:dyDescent="0.25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8"/>
    </row>
    <row r="4" spans="1:51" ht="15.75" thickBot="1" x14ac:dyDescent="0.3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1"/>
    </row>
    <row r="5" spans="1:51" ht="19.5" thickBot="1" x14ac:dyDescent="0.3">
      <c r="A5" s="82" t="s">
        <v>91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</row>
    <row r="6" spans="1:51" s="52" customFormat="1" ht="15.75" thickBot="1" x14ac:dyDescent="0.3">
      <c r="A6" s="84" t="s">
        <v>86</v>
      </c>
      <c r="B6" s="67" t="s">
        <v>3</v>
      </c>
      <c r="C6" s="67" t="s">
        <v>2</v>
      </c>
      <c r="D6" s="67" t="s">
        <v>36</v>
      </c>
      <c r="E6" s="67" t="s">
        <v>5</v>
      </c>
      <c r="F6" s="65" t="s">
        <v>44</v>
      </c>
      <c r="G6" s="66"/>
      <c r="H6" s="67" t="s">
        <v>4</v>
      </c>
      <c r="I6" s="67" t="s">
        <v>42</v>
      </c>
      <c r="J6" s="65" t="s">
        <v>55</v>
      </c>
      <c r="K6" s="72"/>
      <c r="L6" s="65" t="s">
        <v>73</v>
      </c>
      <c r="M6" s="66"/>
      <c r="N6" s="72"/>
      <c r="O6" s="65" t="s">
        <v>41</v>
      </c>
      <c r="P6" s="66"/>
      <c r="Q6" s="72"/>
      <c r="R6" s="65" t="s">
        <v>54</v>
      </c>
      <c r="S6" s="72"/>
      <c r="T6" s="86" t="s">
        <v>46</v>
      </c>
      <c r="U6" s="87"/>
      <c r="V6" s="88"/>
      <c r="W6" s="69" t="s">
        <v>36</v>
      </c>
      <c r="X6" s="70"/>
      <c r="Y6" s="70"/>
      <c r="Z6" s="69" t="s">
        <v>51</v>
      </c>
      <c r="AA6" s="70"/>
      <c r="AB6" s="69" t="s">
        <v>45</v>
      </c>
      <c r="AC6" s="70"/>
      <c r="AD6" s="70"/>
      <c r="AE6" s="71"/>
      <c r="AF6" s="69" t="s">
        <v>53</v>
      </c>
      <c r="AG6" s="71"/>
      <c r="AH6" s="69" t="s">
        <v>62</v>
      </c>
      <c r="AI6" s="70"/>
      <c r="AJ6" s="70"/>
      <c r="AK6" s="71"/>
      <c r="AL6" s="69" t="s">
        <v>63</v>
      </c>
      <c r="AM6" s="71"/>
      <c r="AN6" s="67" t="s">
        <v>47</v>
      </c>
      <c r="AQ6" s="52" t="s">
        <v>9</v>
      </c>
    </row>
    <row r="7" spans="1:51" s="52" customFormat="1" ht="15.75" thickBot="1" x14ac:dyDescent="0.3">
      <c r="A7" s="85"/>
      <c r="B7" s="68"/>
      <c r="C7" s="68"/>
      <c r="D7" s="68"/>
      <c r="E7" s="68"/>
      <c r="F7" s="53" t="s">
        <v>59</v>
      </c>
      <c r="G7" s="54" t="s">
        <v>60</v>
      </c>
      <c r="H7" s="68"/>
      <c r="I7" s="68"/>
      <c r="J7" s="53" t="s">
        <v>10</v>
      </c>
      <c r="K7" s="53" t="s">
        <v>11</v>
      </c>
      <c r="L7" s="53" t="s">
        <v>42</v>
      </c>
      <c r="M7" s="53" t="s">
        <v>43</v>
      </c>
      <c r="N7" s="53" t="s">
        <v>40</v>
      </c>
      <c r="O7" s="53" t="s">
        <v>42</v>
      </c>
      <c r="P7" s="53" t="s">
        <v>43</v>
      </c>
      <c r="Q7" s="53" t="s">
        <v>40</v>
      </c>
      <c r="R7" s="53" t="s">
        <v>52</v>
      </c>
      <c r="S7" s="53" t="s">
        <v>33</v>
      </c>
      <c r="T7" s="57" t="s">
        <v>42</v>
      </c>
      <c r="U7" s="57" t="s">
        <v>56</v>
      </c>
      <c r="V7" s="58" t="s">
        <v>11</v>
      </c>
      <c r="W7" s="58" t="s">
        <v>42</v>
      </c>
      <c r="X7" s="58" t="s">
        <v>43</v>
      </c>
      <c r="Y7" s="59" t="s">
        <v>40</v>
      </c>
      <c r="Z7" s="58" t="s">
        <v>52</v>
      </c>
      <c r="AA7" s="61" t="s">
        <v>40</v>
      </c>
      <c r="AB7" s="62" t="s">
        <v>42</v>
      </c>
      <c r="AC7" s="62" t="s">
        <v>10</v>
      </c>
      <c r="AD7" s="63" t="s">
        <v>11</v>
      </c>
      <c r="AE7" s="61" t="s">
        <v>40</v>
      </c>
      <c r="AF7" s="61" t="s">
        <v>52</v>
      </c>
      <c r="AG7" s="61" t="s">
        <v>40</v>
      </c>
      <c r="AH7" s="61" t="s">
        <v>42</v>
      </c>
      <c r="AI7" s="61" t="s">
        <v>10</v>
      </c>
      <c r="AJ7" s="61" t="s">
        <v>11</v>
      </c>
      <c r="AK7" s="61" t="s">
        <v>40</v>
      </c>
      <c r="AL7" s="61" t="s">
        <v>52</v>
      </c>
      <c r="AM7" s="61" t="s">
        <v>40</v>
      </c>
      <c r="AN7" s="68"/>
      <c r="AO7" s="51"/>
      <c r="AP7" s="51"/>
      <c r="AQ7" s="52" t="s">
        <v>48</v>
      </c>
      <c r="AS7" s="64"/>
      <c r="AT7" s="64"/>
      <c r="AU7" s="64"/>
      <c r="AV7" s="64"/>
      <c r="AW7" s="64"/>
      <c r="AX7" s="64"/>
      <c r="AY7" s="64"/>
    </row>
    <row r="8" spans="1:51" s="16" customFormat="1" x14ac:dyDescent="0.25">
      <c r="A8" s="48"/>
      <c r="B8" s="49"/>
      <c r="C8" s="50"/>
      <c r="D8" s="50"/>
      <c r="E8" s="50"/>
      <c r="F8" s="50">
        <f>SUBTOTAL(9,F10:F195)</f>
        <v>0</v>
      </c>
      <c r="G8" s="50"/>
      <c r="H8" s="50">
        <f>SUBTOTAL(3,H10:H195)</f>
        <v>0</v>
      </c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5"/>
      <c r="U8" s="55"/>
      <c r="V8" s="56"/>
      <c r="W8" s="56"/>
      <c r="X8" s="56"/>
      <c r="Y8" s="56"/>
      <c r="Z8" s="56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50"/>
      <c r="AO8" s="43"/>
      <c r="AP8" s="43"/>
      <c r="AQ8" t="s">
        <v>57</v>
      </c>
      <c r="AS8" s="44"/>
      <c r="AT8" s="44"/>
      <c r="AU8" s="44"/>
      <c r="AV8" s="44"/>
      <c r="AW8" s="44"/>
      <c r="AX8" s="44"/>
      <c r="AY8" s="44"/>
    </row>
    <row r="9" spans="1:51" s="16" customFormat="1" x14ac:dyDescent="0.25">
      <c r="A9" s="45"/>
      <c r="B9" s="37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40"/>
      <c r="U9" s="40"/>
      <c r="V9" s="41"/>
      <c r="W9" s="41"/>
      <c r="X9" s="41"/>
      <c r="Y9" s="41"/>
      <c r="Z9" s="41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15"/>
      <c r="AO9" s="43"/>
      <c r="AP9" s="43"/>
      <c r="AQ9" s="16" t="s">
        <v>58</v>
      </c>
      <c r="AS9" s="44"/>
      <c r="AT9" s="44"/>
      <c r="AU9" s="44"/>
      <c r="AV9" s="44"/>
      <c r="AW9" s="44"/>
      <c r="AX9" s="44"/>
      <c r="AY9" s="44"/>
    </row>
    <row r="10" spans="1:51" x14ac:dyDescent="0.25">
      <c r="A10" s="1"/>
      <c r="B10" s="1"/>
      <c r="C10" s="4"/>
      <c r="D10" s="4"/>
      <c r="E10" s="4"/>
      <c r="F10" s="4"/>
      <c r="G10" s="4"/>
      <c r="H10" s="4"/>
      <c r="I10" s="5"/>
      <c r="J10" s="5"/>
      <c r="K10" s="4"/>
      <c r="L10" s="4"/>
      <c r="M10" s="4"/>
      <c r="N10" s="4"/>
      <c r="O10" s="5"/>
      <c r="P10" s="5"/>
      <c r="Q10" s="4"/>
      <c r="R10" s="5"/>
      <c r="S10" s="4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1"/>
      <c r="AO10" s="36"/>
      <c r="AP10" s="36"/>
    </row>
    <row r="11" spans="1:51" x14ac:dyDescent="0.25">
      <c r="A11" s="1"/>
      <c r="B11" s="1"/>
      <c r="C11" s="4"/>
      <c r="D11" s="4"/>
      <c r="E11" s="4"/>
      <c r="F11" s="4"/>
      <c r="G11" s="4"/>
      <c r="H11" s="4"/>
      <c r="I11" s="5"/>
      <c r="J11" s="5"/>
      <c r="K11" s="4"/>
      <c r="L11" s="4"/>
      <c r="M11" s="4"/>
      <c r="N11" s="4"/>
      <c r="O11" s="5"/>
      <c r="P11" s="5"/>
      <c r="Q11" s="4"/>
      <c r="R11" s="4"/>
      <c r="S11" s="4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1"/>
      <c r="AO11" s="36"/>
      <c r="AP11" s="36"/>
    </row>
    <row r="12" spans="1:51" x14ac:dyDescent="0.25">
      <c r="A12" s="1"/>
      <c r="B12" s="1"/>
      <c r="C12" s="4"/>
      <c r="D12" s="4"/>
      <c r="E12" s="4"/>
      <c r="F12" s="4"/>
      <c r="G12" s="4"/>
      <c r="H12" s="4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1"/>
      <c r="AO12" s="36"/>
      <c r="AP12" s="36"/>
    </row>
    <row r="13" spans="1:51" x14ac:dyDescent="0.25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1"/>
      <c r="AO13" s="36"/>
      <c r="AP13" s="36"/>
    </row>
    <row r="14" spans="1:51" x14ac:dyDescent="0.25">
      <c r="A14" s="1"/>
      <c r="B14" s="1"/>
      <c r="C14" s="4"/>
      <c r="D14" s="4"/>
      <c r="E14" s="4"/>
      <c r="F14" s="4"/>
      <c r="G14" s="4"/>
      <c r="H14" s="4"/>
      <c r="I14" s="5"/>
      <c r="J14" s="5"/>
      <c r="K14" s="5"/>
      <c r="L14" s="5"/>
      <c r="M14" s="5"/>
      <c r="N14" s="5"/>
      <c r="O14" s="4"/>
      <c r="P14" s="4"/>
      <c r="Q14" s="4"/>
      <c r="R14" s="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1"/>
      <c r="AO14" s="36"/>
      <c r="AP14" s="36"/>
    </row>
    <row r="15" spans="1:51" x14ac:dyDescent="0.25">
      <c r="A15" s="1"/>
      <c r="B15" s="1"/>
      <c r="C15" s="4"/>
      <c r="D15" s="4"/>
      <c r="E15" s="4"/>
      <c r="F15" s="4"/>
      <c r="G15" s="4"/>
      <c r="H15" s="4"/>
      <c r="I15" s="5"/>
      <c r="J15" s="5"/>
      <c r="K15" s="5"/>
      <c r="L15" s="5"/>
      <c r="M15" s="5"/>
      <c r="N15" s="5"/>
      <c r="O15" s="4"/>
      <c r="P15" s="4"/>
      <c r="Q15" s="4"/>
      <c r="R15" s="4"/>
      <c r="S15" s="4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1"/>
      <c r="AO15" s="36"/>
      <c r="AP15" s="36"/>
    </row>
    <row r="16" spans="1:51" x14ac:dyDescent="0.25">
      <c r="A16" s="1"/>
      <c r="B16" s="1"/>
      <c r="C16" s="4"/>
      <c r="D16" s="4"/>
      <c r="E16" s="4"/>
      <c r="F16" s="4"/>
      <c r="G16" s="4"/>
      <c r="H16" s="4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1"/>
      <c r="AO16" s="36"/>
      <c r="AP16" s="36"/>
    </row>
    <row r="17" spans="1:42" x14ac:dyDescent="0.25">
      <c r="A17" s="1"/>
      <c r="B17" s="1"/>
      <c r="C17" s="4"/>
      <c r="D17" s="4"/>
      <c r="E17" s="4"/>
      <c r="F17" s="4"/>
      <c r="G17" s="4"/>
      <c r="H17" s="4"/>
      <c r="I17" s="5"/>
      <c r="J17" s="5"/>
      <c r="K17" s="5"/>
      <c r="L17" s="5"/>
      <c r="M17" s="5"/>
      <c r="N17" s="5"/>
      <c r="O17" s="4"/>
      <c r="P17" s="4"/>
      <c r="Q17" s="4"/>
      <c r="R17" s="4"/>
      <c r="S17" s="4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1"/>
      <c r="AO17" s="36"/>
      <c r="AP17" s="36"/>
    </row>
    <row r="18" spans="1:42" x14ac:dyDescent="0.25">
      <c r="A18" s="1"/>
      <c r="B18" s="1"/>
      <c r="C18" s="4"/>
      <c r="D18" s="4"/>
      <c r="E18" s="4"/>
      <c r="F18" s="4"/>
      <c r="G18" s="4"/>
      <c r="H18" s="4"/>
      <c r="I18" s="5"/>
      <c r="J18" s="5"/>
      <c r="K18" s="4"/>
      <c r="L18" s="4"/>
      <c r="M18" s="4"/>
      <c r="N18" s="4"/>
      <c r="O18" s="4"/>
      <c r="P18" s="4"/>
      <c r="Q18" s="4"/>
      <c r="R18" s="4"/>
      <c r="S18" s="4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1"/>
      <c r="AO18" s="36"/>
      <c r="AP18" s="36"/>
    </row>
    <row r="19" spans="1:42" x14ac:dyDescent="0.25">
      <c r="A19" s="1"/>
      <c r="B19" s="1"/>
      <c r="C19" s="4"/>
      <c r="D19" s="4"/>
      <c r="E19" s="4"/>
      <c r="F19" s="4"/>
      <c r="G19" s="4"/>
      <c r="H19" s="4"/>
      <c r="I19" s="5"/>
      <c r="J19" s="4"/>
      <c r="K19" s="4"/>
      <c r="L19" s="4"/>
      <c r="M19" s="4"/>
      <c r="N19" s="4"/>
      <c r="O19" s="5"/>
      <c r="P19" s="5"/>
      <c r="Q19" s="4"/>
      <c r="R19" s="4"/>
      <c r="S19" s="4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1"/>
      <c r="AO19" s="36"/>
      <c r="AP19" s="36"/>
    </row>
    <row r="20" spans="1:42" x14ac:dyDescent="0.25">
      <c r="A20" s="1"/>
      <c r="B20" s="1"/>
      <c r="C20" s="4"/>
      <c r="D20" s="4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1"/>
      <c r="AO20" s="36"/>
      <c r="AP20" s="36"/>
    </row>
    <row r="21" spans="1:42" x14ac:dyDescent="0.25">
      <c r="A21" s="1"/>
      <c r="B21" s="1"/>
      <c r="C21" s="4"/>
      <c r="D21" s="4"/>
      <c r="E21" s="4"/>
      <c r="F21" s="4"/>
      <c r="G21" s="4"/>
      <c r="H21" s="4"/>
      <c r="I21" s="5"/>
      <c r="J21" s="4"/>
      <c r="K21" s="4"/>
      <c r="L21" s="4"/>
      <c r="M21" s="4"/>
      <c r="N21" s="4"/>
      <c r="O21" s="4"/>
      <c r="P21" s="4"/>
      <c r="Q21" s="4"/>
      <c r="R21" s="4"/>
      <c r="S21" s="4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1"/>
      <c r="AO21" s="36"/>
      <c r="AP21" s="36"/>
    </row>
    <row r="22" spans="1:42" x14ac:dyDescent="0.25">
      <c r="A22" s="1"/>
      <c r="B22" s="1"/>
      <c r="C22" s="4"/>
      <c r="D22" s="4"/>
      <c r="E22" s="4"/>
      <c r="F22" s="4"/>
      <c r="G22" s="4"/>
      <c r="H22" s="4"/>
      <c r="I22" s="5"/>
      <c r="J22" s="4"/>
      <c r="K22" s="4"/>
      <c r="L22" s="4"/>
      <c r="M22" s="4"/>
      <c r="N22" s="4"/>
      <c r="O22" s="4"/>
      <c r="P22" s="4"/>
      <c r="Q22" s="4"/>
      <c r="R22" s="4"/>
      <c r="S22" s="4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1"/>
      <c r="AO22" s="36"/>
      <c r="AP22" s="36"/>
    </row>
    <row r="23" spans="1:42" x14ac:dyDescent="0.25">
      <c r="A23" s="1"/>
      <c r="B23" s="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1"/>
      <c r="AO23" s="36"/>
      <c r="AP23" s="36"/>
    </row>
    <row r="24" spans="1:42" x14ac:dyDescent="0.25">
      <c r="A24" s="1"/>
      <c r="B24" s="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1"/>
      <c r="AO24" s="36"/>
      <c r="AP24" s="36"/>
    </row>
    <row r="25" spans="1:42" x14ac:dyDescent="0.25">
      <c r="A25" s="1"/>
      <c r="B25" s="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5"/>
      <c r="Q25" s="4"/>
      <c r="R25" s="5"/>
      <c r="S25" s="4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1"/>
      <c r="AO25" s="36"/>
      <c r="AP25" s="36"/>
    </row>
    <row r="26" spans="1:42" x14ac:dyDescent="0.25">
      <c r="A26" s="1"/>
      <c r="B26" s="1"/>
      <c r="C26" s="4"/>
      <c r="D26" s="4"/>
      <c r="E26" s="4"/>
      <c r="F26" s="4"/>
      <c r="G26" s="4"/>
      <c r="H26" s="4"/>
      <c r="I26" s="5"/>
      <c r="J26" s="4"/>
      <c r="K26" s="4"/>
      <c r="L26" s="4"/>
      <c r="M26" s="4"/>
      <c r="N26" s="4"/>
      <c r="O26" s="5"/>
      <c r="P26" s="5"/>
      <c r="Q26" s="4"/>
      <c r="R26" s="5"/>
      <c r="S26" s="4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1"/>
      <c r="AO26" s="36"/>
      <c r="AP26" s="36"/>
    </row>
    <row r="27" spans="1:42" x14ac:dyDescent="0.25">
      <c r="A27" s="1"/>
      <c r="B27" s="1"/>
      <c r="C27" s="4"/>
      <c r="D27" s="4"/>
      <c r="E27" s="4"/>
      <c r="F27" s="4"/>
      <c r="G27" s="4"/>
      <c r="H27" s="4"/>
      <c r="I27" s="5"/>
      <c r="J27" s="4"/>
      <c r="K27" s="4"/>
      <c r="L27" s="4"/>
      <c r="M27" s="4"/>
      <c r="N27" s="4"/>
      <c r="O27" s="5"/>
      <c r="P27" s="5"/>
      <c r="Q27" s="4"/>
      <c r="R27" s="5"/>
      <c r="S27" s="4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1"/>
      <c r="AO27" s="36"/>
      <c r="AP27" s="36"/>
    </row>
    <row r="28" spans="1:42" x14ac:dyDescent="0.25">
      <c r="A28" s="1"/>
      <c r="B28" s="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1"/>
      <c r="AO28" s="36"/>
      <c r="AP28" s="36"/>
    </row>
    <row r="29" spans="1:42" x14ac:dyDescent="0.25">
      <c r="A29" s="1"/>
      <c r="B29" s="1"/>
      <c r="C29" s="4"/>
      <c r="D29" s="4"/>
      <c r="E29" s="4"/>
      <c r="F29" s="4"/>
      <c r="G29" s="4"/>
      <c r="H29" s="4"/>
      <c r="I29" s="5"/>
      <c r="J29" s="4"/>
      <c r="K29" s="4"/>
      <c r="L29" s="4"/>
      <c r="M29" s="4"/>
      <c r="N29" s="4"/>
      <c r="O29" s="4"/>
      <c r="P29" s="4"/>
      <c r="Q29" s="4"/>
      <c r="R29" s="4"/>
      <c r="S29" s="4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1"/>
      <c r="AO29" s="36"/>
      <c r="AP29" s="36"/>
    </row>
    <row r="30" spans="1:42" x14ac:dyDescent="0.25">
      <c r="A30" s="1"/>
      <c r="B30" s="1"/>
      <c r="C30" s="4"/>
      <c r="D30" s="4"/>
      <c r="E30" s="4"/>
      <c r="F30" s="4"/>
      <c r="G30" s="4"/>
      <c r="H30" s="4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1"/>
      <c r="AO30" s="36"/>
      <c r="AP30" s="36"/>
    </row>
    <row r="31" spans="1:42" x14ac:dyDescent="0.25">
      <c r="A31" s="1"/>
      <c r="B31" s="1"/>
      <c r="C31" s="4"/>
      <c r="D31" s="4"/>
      <c r="E31" s="4"/>
      <c r="F31" s="4"/>
      <c r="G31" s="4"/>
      <c r="H31" s="4"/>
      <c r="I31" s="5"/>
      <c r="J31" s="4"/>
      <c r="K31" s="4"/>
      <c r="L31" s="4"/>
      <c r="M31" s="4"/>
      <c r="N31" s="4"/>
      <c r="O31" s="4"/>
      <c r="P31" s="4"/>
      <c r="Q31" s="4"/>
      <c r="R31" s="4"/>
      <c r="S31" s="4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1"/>
      <c r="AO31" s="36"/>
      <c r="AP31" s="36"/>
    </row>
    <row r="32" spans="1:42" x14ac:dyDescent="0.25">
      <c r="A32" s="1"/>
      <c r="B32" s="1"/>
      <c r="C32" s="4"/>
      <c r="D32" s="4"/>
      <c r="E32" s="4"/>
      <c r="F32" s="4"/>
      <c r="G32" s="4"/>
      <c r="H32" s="4"/>
      <c r="I32" s="5"/>
      <c r="J32" s="4"/>
      <c r="K32" s="4"/>
      <c r="L32" s="4"/>
      <c r="M32" s="4"/>
      <c r="N32" s="4"/>
      <c r="O32" s="4"/>
      <c r="P32" s="4"/>
      <c r="Q32" s="4"/>
      <c r="R32" s="4"/>
      <c r="S32" s="4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1"/>
      <c r="AO32" s="36"/>
      <c r="AP32" s="36"/>
    </row>
    <row r="33" spans="1:42" x14ac:dyDescent="0.25">
      <c r="A33" s="1"/>
      <c r="B33" s="1"/>
      <c r="C33" s="4"/>
      <c r="D33" s="4"/>
      <c r="E33" s="4"/>
      <c r="F33" s="4"/>
      <c r="G33" s="4"/>
      <c r="H33" s="4"/>
      <c r="I33" s="5"/>
      <c r="J33" s="4"/>
      <c r="K33" s="4"/>
      <c r="L33" s="4"/>
      <c r="M33" s="4"/>
      <c r="N33" s="4"/>
      <c r="O33" s="4"/>
      <c r="P33" s="4"/>
      <c r="Q33" s="4"/>
      <c r="R33" s="4"/>
      <c r="S33" s="4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"/>
      <c r="AO33" s="36"/>
      <c r="AP33" s="36"/>
    </row>
    <row r="34" spans="1:42" x14ac:dyDescent="0.25">
      <c r="A34" s="1"/>
      <c r="B34" s="1"/>
      <c r="C34" s="4"/>
      <c r="D34" s="46"/>
      <c r="E34" s="4"/>
      <c r="F34" s="4"/>
      <c r="G34" s="4"/>
      <c r="H34" s="4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1"/>
      <c r="AO34" s="36"/>
      <c r="AP34" s="36"/>
    </row>
    <row r="35" spans="1:42" x14ac:dyDescent="0.25">
      <c r="A35" s="1"/>
      <c r="B35" s="1"/>
      <c r="C35" s="4"/>
      <c r="D35" s="4"/>
      <c r="E35" s="4"/>
      <c r="F35" s="4"/>
      <c r="G35" s="4"/>
      <c r="H35" s="4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1"/>
      <c r="AO35" s="36"/>
      <c r="AP35" s="36"/>
    </row>
    <row r="36" spans="1:42" x14ac:dyDescent="0.25">
      <c r="A36" s="1"/>
      <c r="B36" s="1"/>
      <c r="C36" s="4"/>
      <c r="D36" s="4"/>
      <c r="E36" s="4"/>
      <c r="F36" s="4"/>
      <c r="G36" s="4"/>
      <c r="H36" s="4"/>
      <c r="I36" s="5"/>
      <c r="J36" s="5"/>
      <c r="K36" s="5"/>
      <c r="L36" s="5"/>
      <c r="M36" s="5"/>
      <c r="N36" s="5"/>
      <c r="O36" s="5"/>
      <c r="P36" s="5"/>
      <c r="Q36" s="4"/>
      <c r="R36" s="5"/>
      <c r="S36" s="4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1"/>
      <c r="AO36" s="36"/>
      <c r="AP36" s="36"/>
    </row>
    <row r="37" spans="1:42" x14ac:dyDescent="0.25">
      <c r="A37" s="1"/>
      <c r="B37" s="1"/>
      <c r="C37" s="4"/>
      <c r="D37" s="46"/>
      <c r="E37" s="4"/>
      <c r="F37" s="4"/>
      <c r="G37" s="4"/>
      <c r="H37" s="4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1"/>
      <c r="AO37" s="36"/>
      <c r="AP37" s="36"/>
    </row>
    <row r="38" spans="1:42" x14ac:dyDescent="0.25">
      <c r="A38" s="1"/>
      <c r="B38" s="1"/>
      <c r="C38" s="4"/>
      <c r="D38" s="4"/>
      <c r="E38" s="4"/>
      <c r="F38" s="4"/>
      <c r="G38" s="4"/>
      <c r="H38" s="4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1"/>
      <c r="AO38" s="36"/>
      <c r="AP38" s="36"/>
    </row>
    <row r="39" spans="1:42" x14ac:dyDescent="0.25">
      <c r="A39" s="1"/>
      <c r="B39" s="1"/>
      <c r="C39" s="4"/>
      <c r="D39" s="4"/>
      <c r="E39" s="4"/>
      <c r="F39" s="4"/>
      <c r="G39" s="4"/>
      <c r="H39" s="4"/>
      <c r="I39" s="5"/>
      <c r="J39" s="5"/>
      <c r="K39" s="5"/>
      <c r="L39" s="5"/>
      <c r="M39" s="5"/>
      <c r="N39" s="5"/>
      <c r="O39" s="4"/>
      <c r="P39" s="4"/>
      <c r="Q39" s="4"/>
      <c r="R39" s="4"/>
      <c r="S39" s="4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1"/>
      <c r="AO39" s="36"/>
      <c r="AP39" s="36"/>
    </row>
    <row r="40" spans="1:42" x14ac:dyDescent="0.25">
      <c r="A40" s="1"/>
      <c r="B40" s="1"/>
      <c r="C40" s="4"/>
      <c r="D40" s="4"/>
      <c r="E40" s="4"/>
      <c r="F40" s="4"/>
      <c r="G40" s="4"/>
      <c r="H40" s="4"/>
      <c r="I40" s="5"/>
      <c r="J40" s="5"/>
      <c r="K40" s="5"/>
      <c r="L40" s="5"/>
      <c r="M40" s="5"/>
      <c r="N40" s="5"/>
      <c r="O40" s="4"/>
      <c r="P40" s="4"/>
      <c r="Q40" s="4"/>
      <c r="R40" s="4"/>
      <c r="S40" s="4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1"/>
      <c r="AO40" s="36"/>
      <c r="AP40" s="36"/>
    </row>
    <row r="41" spans="1:42" x14ac:dyDescent="0.25">
      <c r="A41" s="1"/>
      <c r="B41" s="1"/>
      <c r="C41" s="4"/>
      <c r="D41" s="4"/>
      <c r="E41" s="4"/>
      <c r="F41" s="4"/>
      <c r="G41" s="4"/>
      <c r="H41" s="4"/>
      <c r="I41" s="5"/>
      <c r="J41" s="5"/>
      <c r="K41" s="5"/>
      <c r="L41" s="5"/>
      <c r="M41" s="5"/>
      <c r="N41" s="5"/>
      <c r="O41" s="4"/>
      <c r="P41" s="4"/>
      <c r="Q41" s="4"/>
      <c r="R41" s="4"/>
      <c r="S41" s="4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1"/>
      <c r="AO41" s="36"/>
      <c r="AP41" s="36"/>
    </row>
    <row r="42" spans="1:42" x14ac:dyDescent="0.25">
      <c r="A42" s="1"/>
      <c r="B42" s="1"/>
      <c r="C42" s="4"/>
      <c r="D42" s="4"/>
      <c r="E42" s="4"/>
      <c r="F42" s="4"/>
      <c r="G42" s="4"/>
      <c r="H42" s="4"/>
      <c r="I42" s="5"/>
      <c r="J42" s="5"/>
      <c r="K42" s="5"/>
      <c r="L42" s="5"/>
      <c r="M42" s="5"/>
      <c r="N42" s="5"/>
      <c r="O42" s="4"/>
      <c r="P42" s="4"/>
      <c r="Q42" s="4"/>
      <c r="R42" s="4"/>
      <c r="S42" s="4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1"/>
      <c r="AO42" s="36"/>
      <c r="AP42" s="36"/>
    </row>
    <row r="43" spans="1:42" ht="15.75" thickBot="1" x14ac:dyDescent="0.3">
      <c r="A43" s="1"/>
      <c r="B43" s="1"/>
      <c r="C43" s="4"/>
      <c r="D43" s="17"/>
      <c r="E43" s="4"/>
      <c r="F43" s="4"/>
      <c r="G43" s="4"/>
      <c r="H43" s="4"/>
      <c r="I43" s="5"/>
      <c r="J43" s="5"/>
      <c r="K43" s="4"/>
      <c r="L43" s="4"/>
      <c r="M43" s="4"/>
      <c r="N43" s="4"/>
      <c r="O43" s="4"/>
      <c r="P43" s="4"/>
      <c r="Q43" s="4"/>
      <c r="R43" s="4"/>
      <c r="S43" s="4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1"/>
      <c r="AO43" s="36"/>
      <c r="AP43" s="36"/>
    </row>
    <row r="44" spans="1:42" ht="15.75" thickBot="1" x14ac:dyDescent="0.3">
      <c r="A44" s="1"/>
      <c r="B44" s="1"/>
      <c r="C44" s="4"/>
      <c r="D44" s="17"/>
      <c r="E44" s="4"/>
      <c r="F44" s="4"/>
      <c r="G44" s="4"/>
      <c r="H44" s="4"/>
      <c r="I44" s="5"/>
      <c r="J44" s="5"/>
      <c r="K44" s="5"/>
      <c r="L44" s="5"/>
      <c r="M44" s="5"/>
      <c r="N44" s="5"/>
      <c r="O44" s="4"/>
      <c r="P44" s="4"/>
      <c r="Q44" s="4"/>
      <c r="R44" s="4"/>
      <c r="S44" s="4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1"/>
      <c r="AO44" s="36"/>
      <c r="AP44" s="36"/>
    </row>
    <row r="45" spans="1:42" ht="15.75" thickBot="1" x14ac:dyDescent="0.3">
      <c r="A45" s="1"/>
      <c r="B45" s="1"/>
      <c r="C45" s="4"/>
      <c r="D45" s="17"/>
      <c r="E45" s="4"/>
      <c r="F45" s="4"/>
      <c r="G45" s="4"/>
      <c r="H45" s="4"/>
      <c r="I45" s="5"/>
      <c r="J45" s="5"/>
      <c r="K45" s="4"/>
      <c r="L45" s="4"/>
      <c r="M45" s="4"/>
      <c r="N45" s="4"/>
      <c r="O45" s="4"/>
      <c r="P45" s="4"/>
      <c r="Q45" s="4"/>
      <c r="R45" s="4"/>
      <c r="S45" s="4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1"/>
      <c r="AO45" s="36"/>
      <c r="AP45" s="36"/>
    </row>
    <row r="46" spans="1:42" ht="15.75" thickBot="1" x14ac:dyDescent="0.3">
      <c r="A46" s="1"/>
      <c r="B46" s="1"/>
      <c r="C46" s="4"/>
      <c r="D46" s="17"/>
      <c r="E46" s="4"/>
      <c r="F46" s="4"/>
      <c r="G46" s="4"/>
      <c r="H46" s="4"/>
      <c r="I46" s="5"/>
      <c r="J46" s="5"/>
      <c r="K46" s="4"/>
      <c r="L46" s="4"/>
      <c r="M46" s="4"/>
      <c r="N46" s="4"/>
      <c r="O46" s="4"/>
      <c r="P46" s="4"/>
      <c r="Q46" s="4"/>
      <c r="R46" s="4"/>
      <c r="S46" s="4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1"/>
      <c r="AO46" s="36"/>
      <c r="AP46" s="36"/>
    </row>
    <row r="47" spans="1:42" ht="15.75" thickBot="1" x14ac:dyDescent="0.3">
      <c r="A47" s="1"/>
      <c r="B47" s="1"/>
      <c r="C47" s="4"/>
      <c r="D47" s="17"/>
      <c r="E47" s="4"/>
      <c r="F47" s="4"/>
      <c r="G47" s="4"/>
      <c r="H47" s="4"/>
      <c r="I47" s="5"/>
      <c r="J47" s="5"/>
      <c r="K47" s="4"/>
      <c r="L47" s="4"/>
      <c r="M47" s="4"/>
      <c r="N47" s="4"/>
      <c r="O47" s="4"/>
      <c r="P47" s="4"/>
      <c r="Q47" s="4"/>
      <c r="R47" s="4"/>
      <c r="S47" s="4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1"/>
      <c r="AO47" s="36"/>
      <c r="AP47" s="36"/>
    </row>
    <row r="48" spans="1:42" ht="15.75" thickBot="1" x14ac:dyDescent="0.3">
      <c r="A48" s="1"/>
      <c r="B48" s="1"/>
      <c r="C48" s="4"/>
      <c r="D48" s="17"/>
      <c r="E48" s="4"/>
      <c r="F48" s="4"/>
      <c r="G48" s="4"/>
      <c r="H48" s="4"/>
      <c r="I48" s="5"/>
      <c r="J48" s="5"/>
      <c r="K48" s="5"/>
      <c r="L48" s="5"/>
      <c r="M48" s="5"/>
      <c r="N48" s="5"/>
      <c r="O48" s="4"/>
      <c r="P48" s="4"/>
      <c r="Q48" s="4"/>
      <c r="R48" s="4"/>
      <c r="S48" s="4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1"/>
      <c r="AO48" s="36"/>
      <c r="AP48" s="36"/>
    </row>
    <row r="49" spans="1:42" ht="15.75" thickBot="1" x14ac:dyDescent="0.3">
      <c r="A49" s="1"/>
      <c r="B49" s="1"/>
      <c r="C49" s="4"/>
      <c r="D49" s="17"/>
      <c r="E49" s="4"/>
      <c r="F49" s="4"/>
      <c r="G49" s="4"/>
      <c r="H49" s="4"/>
      <c r="I49" s="5"/>
      <c r="J49" s="4"/>
      <c r="K49" s="4"/>
      <c r="L49" s="4"/>
      <c r="M49" s="4"/>
      <c r="N49" s="4"/>
      <c r="O49" s="5"/>
      <c r="P49" s="5"/>
      <c r="Q49" s="4"/>
      <c r="R49" s="4"/>
      <c r="S49" s="4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1"/>
      <c r="AO49" s="36"/>
      <c r="AP49" s="36"/>
    </row>
    <row r="50" spans="1:42" ht="15.75" thickBot="1" x14ac:dyDescent="0.3">
      <c r="A50" s="1"/>
      <c r="B50" s="1"/>
      <c r="C50" s="4"/>
      <c r="D50" s="1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1"/>
      <c r="AO50" s="36"/>
      <c r="AP50" s="36"/>
    </row>
    <row r="51" spans="1:42" ht="15.75" thickBot="1" x14ac:dyDescent="0.3">
      <c r="A51" s="1"/>
      <c r="B51" s="1"/>
      <c r="C51" s="4"/>
      <c r="D51" s="17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1"/>
      <c r="AO51" s="36"/>
      <c r="AP51" s="36"/>
    </row>
    <row r="52" spans="1:42" ht="15.75" thickBot="1" x14ac:dyDescent="0.3">
      <c r="A52" s="1"/>
      <c r="B52" s="1"/>
      <c r="C52" s="4"/>
      <c r="D52" s="17"/>
      <c r="E52" s="4"/>
      <c r="F52" s="4"/>
      <c r="G52" s="4"/>
      <c r="H52" s="4"/>
      <c r="I52" s="5"/>
      <c r="J52" s="4"/>
      <c r="K52" s="4"/>
      <c r="L52" s="4"/>
      <c r="M52" s="4"/>
      <c r="N52" s="4"/>
      <c r="O52" s="4"/>
      <c r="P52" s="4"/>
      <c r="Q52" s="4"/>
      <c r="R52" s="4"/>
      <c r="S52" s="4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1"/>
      <c r="AO52" s="36"/>
      <c r="AP52" s="36"/>
    </row>
    <row r="53" spans="1:42" ht="15.75" thickBot="1" x14ac:dyDescent="0.3">
      <c r="A53" s="1"/>
      <c r="B53" s="1"/>
      <c r="C53" s="4"/>
      <c r="D53" s="17"/>
      <c r="E53" s="4"/>
      <c r="F53" s="4"/>
      <c r="G53" s="4"/>
      <c r="H53" s="4"/>
      <c r="I53" s="5"/>
      <c r="J53" s="4"/>
      <c r="K53" s="4"/>
      <c r="L53" s="4"/>
      <c r="M53" s="4"/>
      <c r="N53" s="4"/>
      <c r="O53" s="4"/>
      <c r="P53" s="4"/>
      <c r="Q53" s="4"/>
      <c r="R53" s="4"/>
      <c r="S53" s="4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1"/>
      <c r="AO53" s="36"/>
      <c r="AP53" s="36"/>
    </row>
    <row r="54" spans="1:42" ht="15.75" thickBot="1" x14ac:dyDescent="0.3">
      <c r="A54" s="1"/>
      <c r="B54" s="1"/>
      <c r="C54" s="4"/>
      <c r="D54" s="17"/>
      <c r="E54" s="4"/>
      <c r="F54" s="4"/>
      <c r="G54" s="4"/>
      <c r="H54" s="4"/>
      <c r="I54" s="5"/>
      <c r="J54" s="4"/>
      <c r="K54" s="4"/>
      <c r="L54" s="4"/>
      <c r="M54" s="4"/>
      <c r="N54" s="4"/>
      <c r="O54" s="4"/>
      <c r="P54" s="4"/>
      <c r="Q54" s="4"/>
      <c r="R54" s="4"/>
      <c r="S54" s="4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1"/>
      <c r="AO54" s="36"/>
      <c r="AP54" s="36"/>
    </row>
    <row r="55" spans="1:42" ht="15.75" thickBot="1" x14ac:dyDescent="0.3">
      <c r="A55" s="1"/>
      <c r="B55" s="1"/>
      <c r="C55" s="4"/>
      <c r="D55" s="17"/>
      <c r="E55" s="4"/>
      <c r="F55" s="4"/>
      <c r="G55" s="4"/>
      <c r="H55" s="4"/>
      <c r="I55" s="5"/>
      <c r="J55" s="4"/>
      <c r="K55" s="4"/>
      <c r="L55" s="4"/>
      <c r="M55" s="4"/>
      <c r="N55" s="4"/>
      <c r="O55" s="4"/>
      <c r="P55" s="4"/>
      <c r="Q55" s="4"/>
      <c r="R55" s="4"/>
      <c r="S55" s="4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1"/>
      <c r="AO55" s="36"/>
      <c r="AP55" s="36"/>
    </row>
    <row r="56" spans="1:42" ht="15.75" thickBot="1" x14ac:dyDescent="0.3">
      <c r="A56" s="1"/>
      <c r="B56" s="1"/>
      <c r="C56" s="4"/>
      <c r="D56" s="17"/>
      <c r="E56" s="4"/>
      <c r="F56" s="4"/>
      <c r="G56" s="4"/>
      <c r="H56" s="4"/>
      <c r="I56" s="5"/>
      <c r="J56" s="4"/>
      <c r="K56" s="4"/>
      <c r="L56" s="4"/>
      <c r="M56" s="4"/>
      <c r="N56" s="4"/>
      <c r="O56" s="4"/>
      <c r="P56" s="4"/>
      <c r="Q56" s="4"/>
      <c r="R56" s="4"/>
      <c r="S56" s="4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1"/>
      <c r="AO56" s="36"/>
      <c r="AP56" s="36"/>
    </row>
    <row r="57" spans="1:42" ht="15.75" thickBot="1" x14ac:dyDescent="0.3">
      <c r="A57" s="1"/>
      <c r="B57" s="1"/>
      <c r="C57" s="4"/>
      <c r="D57" s="17"/>
      <c r="E57" s="4"/>
      <c r="F57" s="4"/>
      <c r="G57" s="4"/>
      <c r="H57" s="4"/>
      <c r="I57" s="5"/>
      <c r="J57" s="4"/>
      <c r="K57" s="4"/>
      <c r="L57" s="4"/>
      <c r="M57" s="4"/>
      <c r="N57" s="4"/>
      <c r="O57" s="5"/>
      <c r="P57" s="5"/>
      <c r="Q57" s="4"/>
      <c r="R57" s="5"/>
      <c r="S57" s="4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1"/>
      <c r="AO57" s="36"/>
      <c r="AP57" s="36"/>
    </row>
    <row r="58" spans="1:42" ht="15.75" thickBot="1" x14ac:dyDescent="0.3">
      <c r="A58" s="1"/>
      <c r="B58" s="1"/>
      <c r="C58" s="4"/>
      <c r="D58" s="17"/>
      <c r="E58" s="4"/>
      <c r="F58" s="4"/>
      <c r="G58" s="4"/>
      <c r="H58" s="4"/>
      <c r="I58" s="5"/>
      <c r="J58" s="4"/>
      <c r="K58" s="4"/>
      <c r="L58" s="4"/>
      <c r="M58" s="4"/>
      <c r="N58" s="4"/>
      <c r="O58" s="5"/>
      <c r="P58" s="5"/>
      <c r="Q58" s="4"/>
      <c r="R58" s="5"/>
      <c r="S58" s="4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1"/>
      <c r="AO58" s="36"/>
      <c r="AP58" s="36"/>
    </row>
    <row r="59" spans="1:42" ht="15.75" thickBot="1" x14ac:dyDescent="0.3">
      <c r="A59" s="1"/>
      <c r="B59" s="1"/>
      <c r="C59" s="4"/>
      <c r="D59" s="17"/>
      <c r="E59" s="4"/>
      <c r="F59" s="4"/>
      <c r="G59" s="4"/>
      <c r="H59" s="4"/>
      <c r="I59" s="5"/>
      <c r="J59" s="4"/>
      <c r="K59" s="4"/>
      <c r="L59" s="4"/>
      <c r="M59" s="4"/>
      <c r="N59" s="4"/>
      <c r="O59" s="5"/>
      <c r="P59" s="5"/>
      <c r="Q59" s="4"/>
      <c r="R59" s="5"/>
      <c r="S59" s="4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1"/>
      <c r="AO59" s="36"/>
      <c r="AP59" s="36"/>
    </row>
    <row r="60" spans="1:42" ht="15.75" thickBot="1" x14ac:dyDescent="0.3">
      <c r="A60" s="1"/>
      <c r="B60" s="1"/>
      <c r="C60" s="4"/>
      <c r="D60" s="17"/>
      <c r="E60" s="4"/>
      <c r="F60" s="4"/>
      <c r="G60" s="4"/>
      <c r="H60" s="4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1"/>
      <c r="AO60" s="36"/>
      <c r="AP60" s="36"/>
    </row>
    <row r="61" spans="1:42" ht="15.75" thickBot="1" x14ac:dyDescent="0.3">
      <c r="A61" s="1"/>
      <c r="B61" s="1"/>
      <c r="C61" s="4"/>
      <c r="D61" s="17"/>
      <c r="E61" s="4"/>
      <c r="F61" s="4"/>
      <c r="G61" s="4"/>
      <c r="H61" s="4"/>
      <c r="I61" s="4"/>
      <c r="J61" s="4"/>
      <c r="K61" s="4"/>
      <c r="L61" s="4"/>
      <c r="M61" s="4"/>
      <c r="N61" s="4"/>
      <c r="O61" s="5"/>
      <c r="P61" s="5"/>
      <c r="Q61" s="4"/>
      <c r="R61" s="4"/>
      <c r="S61" s="4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1"/>
      <c r="AO61" s="36"/>
      <c r="AP61" s="36"/>
    </row>
    <row r="62" spans="1:42" ht="15.75" thickBot="1" x14ac:dyDescent="0.3">
      <c r="A62" s="1"/>
      <c r="B62" s="1"/>
      <c r="C62" s="4"/>
      <c r="D62" s="17"/>
      <c r="E62" s="4"/>
      <c r="F62" s="4"/>
      <c r="G62" s="4"/>
      <c r="H62" s="4"/>
      <c r="I62" s="5"/>
      <c r="J62" s="4"/>
      <c r="K62" s="4"/>
      <c r="L62" s="4"/>
      <c r="M62" s="4"/>
      <c r="N62" s="4"/>
      <c r="O62" s="5"/>
      <c r="P62" s="5"/>
      <c r="Q62" s="4"/>
      <c r="R62" s="4"/>
      <c r="S62" s="4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1"/>
      <c r="AO62" s="36"/>
      <c r="AP62" s="36"/>
    </row>
    <row r="63" spans="1:42" ht="15.75" thickBot="1" x14ac:dyDescent="0.3">
      <c r="A63" s="1"/>
      <c r="B63" s="1"/>
      <c r="C63" s="4"/>
      <c r="D63" s="17"/>
      <c r="E63" s="4"/>
      <c r="F63" s="4"/>
      <c r="G63" s="4"/>
      <c r="H63" s="4"/>
      <c r="I63" s="5"/>
      <c r="J63" s="4"/>
      <c r="K63" s="4"/>
      <c r="L63" s="4"/>
      <c r="M63" s="4"/>
      <c r="N63" s="4"/>
      <c r="O63" s="5"/>
      <c r="P63" s="5"/>
      <c r="Q63" s="4"/>
      <c r="R63" s="5"/>
      <c r="S63" s="4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1"/>
      <c r="AO63" s="36"/>
      <c r="AP63" s="36"/>
    </row>
    <row r="64" spans="1:42" ht="15.75" thickBot="1" x14ac:dyDescent="0.3">
      <c r="A64" s="1"/>
      <c r="B64" s="1"/>
      <c r="C64" s="4"/>
      <c r="D64" s="17"/>
      <c r="E64" s="4"/>
      <c r="F64" s="4"/>
      <c r="G64" s="4"/>
      <c r="H64" s="4"/>
      <c r="I64" s="5"/>
      <c r="J64" s="4"/>
      <c r="K64" s="4"/>
      <c r="L64" s="4"/>
      <c r="M64" s="4"/>
      <c r="N64" s="4"/>
      <c r="O64" s="5"/>
      <c r="P64" s="5"/>
      <c r="Q64" s="4"/>
      <c r="R64" s="4"/>
      <c r="S64" s="4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1"/>
      <c r="AO64" s="36"/>
      <c r="AP64" s="36"/>
    </row>
    <row r="65" spans="1:42" ht="15.75" thickBot="1" x14ac:dyDescent="0.3">
      <c r="A65" s="1"/>
      <c r="B65" s="1"/>
      <c r="C65" s="4"/>
      <c r="D65" s="17"/>
      <c r="E65" s="4"/>
      <c r="F65" s="4"/>
      <c r="G65" s="4"/>
      <c r="H65" s="4"/>
      <c r="I65" s="5"/>
      <c r="J65" s="4"/>
      <c r="K65" s="4"/>
      <c r="L65" s="4"/>
      <c r="M65" s="4"/>
      <c r="N65" s="4"/>
      <c r="O65" s="5"/>
      <c r="P65" s="5"/>
      <c r="Q65" s="4"/>
      <c r="R65" s="4"/>
      <c r="S65" s="4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1"/>
      <c r="AO65" s="36"/>
      <c r="AP65" s="36"/>
    </row>
    <row r="66" spans="1:42" ht="15.75" thickBot="1" x14ac:dyDescent="0.3">
      <c r="A66" s="1"/>
      <c r="B66" s="1"/>
      <c r="C66" s="4"/>
      <c r="D66" s="17"/>
      <c r="E66" s="4"/>
      <c r="F66" s="4"/>
      <c r="G66" s="4"/>
      <c r="H66" s="4"/>
      <c r="I66" s="5"/>
      <c r="J66" s="5"/>
      <c r="K66" s="4"/>
      <c r="L66" s="4"/>
      <c r="M66" s="4"/>
      <c r="N66" s="4"/>
      <c r="O66" s="5"/>
      <c r="P66" s="5"/>
      <c r="Q66" s="4"/>
      <c r="R66" s="5"/>
      <c r="S66" s="4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1"/>
      <c r="AO66" s="36"/>
      <c r="AP66" s="36"/>
    </row>
    <row r="67" spans="1:42" ht="15.75" thickBot="1" x14ac:dyDescent="0.3">
      <c r="A67" s="1"/>
      <c r="B67" s="1"/>
      <c r="C67" s="4"/>
      <c r="D67" s="17"/>
      <c r="E67" s="4"/>
      <c r="F67" s="4"/>
      <c r="G67" s="4"/>
      <c r="H67" s="4"/>
      <c r="I67" s="5"/>
      <c r="J67" s="4"/>
      <c r="K67" s="4"/>
      <c r="L67" s="4"/>
      <c r="M67" s="4"/>
      <c r="N67" s="4"/>
      <c r="O67" s="5"/>
      <c r="P67" s="5"/>
      <c r="Q67" s="4"/>
      <c r="R67" s="5"/>
      <c r="S67" s="4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1"/>
      <c r="AO67" s="36"/>
      <c r="AP67" s="36"/>
    </row>
    <row r="68" spans="1:42" ht="15.75" thickBot="1" x14ac:dyDescent="0.3">
      <c r="A68" s="1"/>
      <c r="B68" s="1"/>
      <c r="C68" s="4"/>
      <c r="D68" s="17"/>
      <c r="E68" s="4"/>
      <c r="F68" s="4"/>
      <c r="G68" s="4"/>
      <c r="H68" s="4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1"/>
      <c r="AO68" s="36"/>
      <c r="AP68" s="36"/>
    </row>
    <row r="69" spans="1:42" ht="15.75" thickBot="1" x14ac:dyDescent="0.3">
      <c r="A69" s="1"/>
      <c r="B69" s="1"/>
      <c r="C69" s="4"/>
      <c r="D69" s="17"/>
      <c r="E69" s="4"/>
      <c r="F69" s="4"/>
      <c r="G69" s="4"/>
      <c r="H69" s="4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"/>
      <c r="AO69" s="36"/>
      <c r="AP69" s="36"/>
    </row>
    <row r="70" spans="1:42" ht="15.75" thickBot="1" x14ac:dyDescent="0.3">
      <c r="A70" s="1"/>
      <c r="B70" s="1"/>
      <c r="C70" s="4"/>
      <c r="D70" s="17"/>
      <c r="E70" s="4"/>
      <c r="F70" s="4"/>
      <c r="G70" s="4"/>
      <c r="H70" s="4"/>
      <c r="I70" s="5"/>
      <c r="J70" s="4"/>
      <c r="K70" s="4"/>
      <c r="L70" s="4"/>
      <c r="M70" s="4"/>
      <c r="N70" s="4"/>
      <c r="O70" s="5"/>
      <c r="P70" s="5"/>
      <c r="Q70" s="4"/>
      <c r="R70" s="5"/>
      <c r="S70" s="4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"/>
      <c r="AO70" s="36"/>
      <c r="AP70" s="36"/>
    </row>
    <row r="71" spans="1:42" ht="15.75" thickBot="1" x14ac:dyDescent="0.3">
      <c r="A71" s="1"/>
      <c r="B71" s="1"/>
      <c r="C71" s="4"/>
      <c r="D71" s="17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1"/>
      <c r="AO71" s="36"/>
      <c r="AP71" s="36"/>
    </row>
    <row r="72" spans="1:42" ht="15.75" thickBot="1" x14ac:dyDescent="0.3">
      <c r="A72" s="1"/>
      <c r="B72" s="1"/>
      <c r="C72" s="4"/>
      <c r="D72" s="17"/>
      <c r="E72" s="4"/>
      <c r="F72" s="4"/>
      <c r="G72" s="4"/>
      <c r="H72" s="4"/>
      <c r="I72" s="5"/>
      <c r="J72" s="4"/>
      <c r="K72" s="4"/>
      <c r="L72" s="4"/>
      <c r="M72" s="4"/>
      <c r="N72" s="4"/>
      <c r="O72" s="5"/>
      <c r="P72" s="5"/>
      <c r="Q72" s="4"/>
      <c r="R72" s="5"/>
      <c r="S72" s="4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1"/>
      <c r="AO72" s="36"/>
      <c r="AP72" s="36"/>
    </row>
    <row r="73" spans="1:42" ht="15.75" thickBot="1" x14ac:dyDescent="0.3">
      <c r="A73" s="1"/>
      <c r="B73" s="1"/>
      <c r="C73" s="4"/>
      <c r="D73" s="17"/>
      <c r="E73" s="4"/>
      <c r="F73" s="4"/>
      <c r="G73" s="4"/>
      <c r="H73" s="4"/>
      <c r="I73" s="5"/>
      <c r="J73" s="4"/>
      <c r="K73" s="4"/>
      <c r="L73" s="5"/>
      <c r="M73" s="5"/>
      <c r="N73" s="4"/>
      <c r="O73" s="4"/>
      <c r="P73" s="4"/>
      <c r="Q73" s="4"/>
      <c r="R73" s="4"/>
      <c r="S73" s="4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1"/>
      <c r="AO73" s="36"/>
      <c r="AP73" s="36"/>
    </row>
    <row r="74" spans="1:42" ht="15.75" thickBot="1" x14ac:dyDescent="0.3">
      <c r="A74" s="1"/>
      <c r="B74" s="1"/>
      <c r="C74" s="4"/>
      <c r="D74" s="17"/>
      <c r="E74" s="4"/>
      <c r="F74" s="4"/>
      <c r="G74" s="4"/>
      <c r="H74" s="4"/>
      <c r="I74" s="5"/>
      <c r="J74" s="4"/>
      <c r="K74" s="4"/>
      <c r="L74" s="4"/>
      <c r="M74" s="4"/>
      <c r="N74" s="4"/>
      <c r="O74" s="5"/>
      <c r="P74" s="4"/>
      <c r="Q74" s="4"/>
      <c r="R74" s="4"/>
      <c r="S74" s="4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"/>
      <c r="AO74" s="36"/>
      <c r="AP74" s="36"/>
    </row>
    <row r="75" spans="1:42" ht="15.75" thickBot="1" x14ac:dyDescent="0.3">
      <c r="A75" s="1"/>
      <c r="B75" s="1"/>
      <c r="C75" s="4"/>
      <c r="D75" s="17"/>
      <c r="E75" s="4"/>
      <c r="F75" s="4"/>
      <c r="G75" s="4"/>
      <c r="H75" s="4"/>
      <c r="I75" s="4"/>
      <c r="J75" s="4"/>
      <c r="K75" s="4"/>
      <c r="L75" s="5"/>
      <c r="M75" s="5"/>
      <c r="N75" s="4"/>
      <c r="O75" s="5"/>
      <c r="P75" s="5"/>
      <c r="Q75" s="4"/>
      <c r="R75" s="5"/>
      <c r="S75" s="4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1"/>
      <c r="AO75" s="36"/>
      <c r="AP75" s="36"/>
    </row>
    <row r="76" spans="1:42" ht="15.75" thickBot="1" x14ac:dyDescent="0.3">
      <c r="A76" s="1"/>
      <c r="B76" s="1"/>
      <c r="C76" s="4"/>
      <c r="D76" s="17"/>
      <c r="E76" s="4"/>
      <c r="F76" s="4"/>
      <c r="G76" s="4"/>
      <c r="H76" s="4"/>
      <c r="I76" s="4"/>
      <c r="J76" s="4"/>
      <c r="K76" s="4"/>
      <c r="L76" s="5"/>
      <c r="M76" s="5"/>
      <c r="N76" s="4"/>
      <c r="O76" s="5"/>
      <c r="P76" s="5"/>
      <c r="Q76" s="4"/>
      <c r="R76" s="5"/>
      <c r="S76" s="4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1"/>
      <c r="AO76" s="36"/>
      <c r="AP76" s="36"/>
    </row>
    <row r="77" spans="1:42" ht="15.75" thickBot="1" x14ac:dyDescent="0.3">
      <c r="A77" s="1"/>
      <c r="B77" s="1"/>
      <c r="C77" s="4"/>
      <c r="D77" s="17"/>
      <c r="E77" s="4"/>
      <c r="F77" s="4"/>
      <c r="G77" s="4"/>
      <c r="H77" s="4"/>
      <c r="I77" s="4"/>
      <c r="J77" s="4"/>
      <c r="K77" s="4"/>
      <c r="L77" s="5"/>
      <c r="M77" s="5"/>
      <c r="N77" s="4"/>
      <c r="O77" s="5"/>
      <c r="P77" s="5"/>
      <c r="Q77" s="4"/>
      <c r="R77" s="5"/>
      <c r="S77" s="4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1"/>
      <c r="AO77" s="36"/>
      <c r="AP77" s="36"/>
    </row>
    <row r="78" spans="1:42" ht="15.75" thickBot="1" x14ac:dyDescent="0.3">
      <c r="A78" s="1"/>
      <c r="B78" s="1"/>
      <c r="C78" s="4"/>
      <c r="D78" s="17"/>
      <c r="E78" s="4"/>
      <c r="F78" s="4"/>
      <c r="G78" s="4"/>
      <c r="H78" s="4"/>
      <c r="I78" s="4"/>
      <c r="J78" s="4"/>
      <c r="K78" s="5"/>
      <c r="L78" s="4"/>
      <c r="M78" s="4"/>
      <c r="N78" s="4"/>
      <c r="O78" s="5"/>
      <c r="P78" s="4"/>
      <c r="Q78" s="4"/>
      <c r="R78" s="4"/>
      <c r="S78" s="4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1"/>
      <c r="AO78" s="36"/>
      <c r="AP78" s="36"/>
    </row>
    <row r="79" spans="1:42" ht="15.75" thickBot="1" x14ac:dyDescent="0.3">
      <c r="A79" s="1"/>
      <c r="B79" s="1"/>
      <c r="C79" s="4"/>
      <c r="D79" s="17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1"/>
      <c r="AO79" s="36"/>
      <c r="AP79" s="36"/>
    </row>
    <row r="80" spans="1:42" ht="15.75" thickBot="1" x14ac:dyDescent="0.3">
      <c r="A80" s="1"/>
      <c r="B80" s="1"/>
      <c r="C80" s="4"/>
      <c r="D80" s="17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1"/>
      <c r="AO80" s="36"/>
      <c r="AP80" s="36"/>
    </row>
    <row r="81" spans="1:42" ht="15.75" thickBot="1" x14ac:dyDescent="0.3">
      <c r="A81" s="1"/>
      <c r="B81" s="1"/>
      <c r="C81" s="4"/>
      <c r="D81" s="17"/>
      <c r="E81" s="4"/>
      <c r="F81" s="4"/>
      <c r="G81" s="4"/>
      <c r="H81" s="4"/>
      <c r="I81" s="5"/>
      <c r="J81" s="4"/>
      <c r="K81" s="4"/>
      <c r="L81" s="4"/>
      <c r="M81" s="4"/>
      <c r="N81" s="4"/>
      <c r="O81" s="4"/>
      <c r="P81" s="4"/>
      <c r="Q81" s="4"/>
      <c r="R81" s="4"/>
      <c r="S81" s="4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1"/>
      <c r="AO81" s="36"/>
      <c r="AP81" s="36"/>
    </row>
    <row r="82" spans="1:42" ht="15.75" thickBot="1" x14ac:dyDescent="0.3">
      <c r="A82" s="1"/>
      <c r="B82" s="1"/>
      <c r="C82" s="4"/>
      <c r="D82" s="17"/>
      <c r="E82" s="4"/>
      <c r="F82" s="4"/>
      <c r="G82" s="4"/>
      <c r="H82" s="4"/>
      <c r="I82" s="5"/>
      <c r="J82" s="4"/>
      <c r="K82" s="4"/>
      <c r="L82" s="5"/>
      <c r="M82" s="5"/>
      <c r="N82" s="4"/>
      <c r="O82" s="5"/>
      <c r="P82" s="5"/>
      <c r="Q82" s="4"/>
      <c r="R82" s="5"/>
      <c r="S82" s="4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1"/>
      <c r="AO82" s="36"/>
      <c r="AP82" s="36"/>
    </row>
    <row r="83" spans="1:42" ht="15.75" thickBot="1" x14ac:dyDescent="0.3">
      <c r="A83" s="1"/>
      <c r="B83" s="1"/>
      <c r="C83" s="4"/>
      <c r="D83" s="17"/>
      <c r="E83" s="4"/>
      <c r="F83" s="4"/>
      <c r="G83" s="4"/>
      <c r="H83" s="4"/>
      <c r="I83" s="5"/>
      <c r="J83" s="4"/>
      <c r="K83" s="4"/>
      <c r="L83" s="5"/>
      <c r="M83" s="5"/>
      <c r="N83" s="4"/>
      <c r="O83" s="4"/>
      <c r="P83" s="4"/>
      <c r="Q83" s="4"/>
      <c r="R83" s="4"/>
      <c r="S83" s="4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1"/>
      <c r="AO83" s="36"/>
      <c r="AP83" s="36"/>
    </row>
    <row r="84" spans="1:42" ht="15.75" thickBot="1" x14ac:dyDescent="0.3">
      <c r="A84" s="1"/>
      <c r="B84" s="1"/>
      <c r="C84" s="4"/>
      <c r="D84" s="17"/>
      <c r="E84" s="4"/>
      <c r="F84" s="4"/>
      <c r="G84" s="4"/>
      <c r="H84" s="4"/>
      <c r="I84" s="5"/>
      <c r="J84" s="4"/>
      <c r="K84" s="4"/>
      <c r="L84" s="5"/>
      <c r="M84" s="5"/>
      <c r="N84" s="4"/>
      <c r="O84" s="4"/>
      <c r="P84" s="4"/>
      <c r="Q84" s="4"/>
      <c r="R84" s="4"/>
      <c r="S84" s="4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1"/>
      <c r="AO84" s="36"/>
      <c r="AP84" s="36"/>
    </row>
    <row r="85" spans="1:42" ht="15.75" thickBot="1" x14ac:dyDescent="0.3">
      <c r="A85" s="1"/>
      <c r="B85" s="1"/>
      <c r="C85" s="4"/>
      <c r="D85" s="17"/>
      <c r="E85" s="4"/>
      <c r="F85" s="4"/>
      <c r="G85" s="4"/>
      <c r="H85" s="4"/>
      <c r="I85" s="5"/>
      <c r="J85" s="4"/>
      <c r="K85" s="4"/>
      <c r="L85" s="5"/>
      <c r="M85" s="5"/>
      <c r="N85" s="4"/>
      <c r="O85" s="4"/>
      <c r="P85" s="4"/>
      <c r="Q85" s="4"/>
      <c r="R85" s="4"/>
      <c r="S85" s="4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1"/>
      <c r="AO85" s="36"/>
      <c r="AP85" s="36"/>
    </row>
    <row r="86" spans="1:42" ht="15.75" thickBot="1" x14ac:dyDescent="0.3">
      <c r="A86" s="1"/>
      <c r="B86" s="1"/>
      <c r="C86" s="4"/>
      <c r="D86" s="17"/>
      <c r="E86" s="4"/>
      <c r="F86" s="4"/>
      <c r="G86" s="4"/>
      <c r="H86" s="4"/>
      <c r="I86" s="5"/>
      <c r="J86" s="4"/>
      <c r="K86" s="4"/>
      <c r="L86" s="5"/>
      <c r="M86" s="5"/>
      <c r="N86" s="4"/>
      <c r="O86" s="4"/>
      <c r="P86" s="4"/>
      <c r="Q86" s="4"/>
      <c r="R86" s="4"/>
      <c r="S86" s="4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1"/>
      <c r="AO86" s="36"/>
      <c r="AP86" s="36"/>
    </row>
    <row r="87" spans="1:42" ht="15.75" thickBot="1" x14ac:dyDescent="0.3">
      <c r="A87" s="1"/>
      <c r="B87" s="1"/>
      <c r="C87" s="4"/>
      <c r="D87" s="17"/>
      <c r="E87" s="4"/>
      <c r="F87" s="4"/>
      <c r="G87" s="4"/>
      <c r="H87" s="4"/>
      <c r="I87" s="5"/>
      <c r="J87" s="4"/>
      <c r="K87" s="4"/>
      <c r="L87" s="5"/>
      <c r="M87" s="5"/>
      <c r="N87" s="4"/>
      <c r="O87" s="4"/>
      <c r="P87" s="4"/>
      <c r="Q87" s="4"/>
      <c r="R87" s="4"/>
      <c r="S87" s="4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1"/>
      <c r="AO87" s="36"/>
      <c r="AP87" s="36"/>
    </row>
    <row r="88" spans="1:42" ht="15.75" thickBot="1" x14ac:dyDescent="0.3">
      <c r="A88" s="1"/>
      <c r="B88" s="1"/>
      <c r="C88" s="4"/>
      <c r="D88" s="17"/>
      <c r="E88" s="4"/>
      <c r="F88" s="4"/>
      <c r="G88" s="4"/>
      <c r="H88" s="4"/>
      <c r="I88" s="5"/>
      <c r="J88" s="4"/>
      <c r="K88" s="4"/>
      <c r="L88" s="5"/>
      <c r="M88" s="5"/>
      <c r="N88" s="4"/>
      <c r="O88" s="4"/>
      <c r="P88" s="4"/>
      <c r="Q88" s="4"/>
      <c r="R88" s="4"/>
      <c r="S88" s="4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1"/>
      <c r="AO88" s="36"/>
      <c r="AP88" s="36"/>
    </row>
    <row r="89" spans="1:42" ht="15.75" thickBot="1" x14ac:dyDescent="0.3">
      <c r="A89" s="1"/>
      <c r="B89" s="1"/>
      <c r="C89" s="4"/>
      <c r="D89" s="17"/>
      <c r="E89" s="4"/>
      <c r="F89" s="4"/>
      <c r="G89" s="4"/>
      <c r="H89" s="4"/>
      <c r="I89" s="5"/>
      <c r="J89" s="4"/>
      <c r="K89" s="4"/>
      <c r="L89" s="4"/>
      <c r="M89" s="4"/>
      <c r="N89" s="4"/>
      <c r="O89" s="4"/>
      <c r="P89" s="4"/>
      <c r="Q89" s="4"/>
      <c r="R89" s="4"/>
      <c r="S89" s="4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1"/>
      <c r="AO89" s="36"/>
      <c r="AP89" s="36"/>
    </row>
    <row r="90" spans="1:42" ht="15.75" thickBot="1" x14ac:dyDescent="0.3">
      <c r="A90" s="1"/>
      <c r="B90" s="1"/>
      <c r="C90" s="4"/>
      <c r="D90" s="17"/>
      <c r="E90" s="4"/>
      <c r="F90" s="4"/>
      <c r="G90" s="4"/>
      <c r="H90" s="4"/>
      <c r="I90" s="5"/>
      <c r="J90" s="4"/>
      <c r="K90" s="4"/>
      <c r="L90" s="5"/>
      <c r="M90" s="5"/>
      <c r="N90" s="4"/>
      <c r="O90" s="4"/>
      <c r="P90" s="4"/>
      <c r="Q90" s="4"/>
      <c r="R90" s="4"/>
      <c r="S90" s="4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1"/>
      <c r="AO90" s="36"/>
      <c r="AP90" s="36"/>
    </row>
    <row r="91" spans="1:42" ht="15.75" thickBot="1" x14ac:dyDescent="0.3">
      <c r="A91" s="1"/>
      <c r="B91" s="1"/>
      <c r="C91" s="4"/>
      <c r="D91" s="17"/>
      <c r="E91" s="4"/>
      <c r="F91" s="4"/>
      <c r="G91" s="4"/>
      <c r="H91" s="4"/>
      <c r="I91" s="5"/>
      <c r="J91" s="4"/>
      <c r="K91" s="4"/>
      <c r="L91" s="5"/>
      <c r="M91" s="5"/>
      <c r="N91" s="4"/>
      <c r="O91" s="4"/>
      <c r="P91" s="4"/>
      <c r="Q91" s="4"/>
      <c r="R91" s="4"/>
      <c r="S91" s="4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1"/>
      <c r="AO91" s="36"/>
      <c r="AP91" s="36"/>
    </row>
    <row r="92" spans="1:42" ht="15.75" thickBot="1" x14ac:dyDescent="0.3">
      <c r="A92" s="1"/>
      <c r="B92" s="1"/>
      <c r="C92" s="4"/>
      <c r="D92" s="17"/>
      <c r="E92" s="4"/>
      <c r="F92" s="4"/>
      <c r="G92" s="4"/>
      <c r="H92" s="4"/>
      <c r="I92" s="5"/>
      <c r="J92" s="4"/>
      <c r="K92" s="4"/>
      <c r="L92" s="5"/>
      <c r="M92" s="5"/>
      <c r="N92" s="4"/>
      <c r="O92" s="5"/>
      <c r="P92" s="5"/>
      <c r="Q92" s="4"/>
      <c r="R92" s="5"/>
      <c r="S92" s="4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1"/>
      <c r="AO92" s="36"/>
      <c r="AP92" s="36"/>
    </row>
    <row r="93" spans="1:42" ht="15.75" thickBot="1" x14ac:dyDescent="0.3">
      <c r="A93" s="1"/>
      <c r="B93" s="1"/>
      <c r="C93" s="4"/>
      <c r="D93" s="17"/>
      <c r="E93" s="4"/>
      <c r="F93" s="4"/>
      <c r="G93" s="4"/>
      <c r="H93" s="4"/>
      <c r="I93" s="5"/>
      <c r="J93" s="4"/>
      <c r="K93" s="4"/>
      <c r="L93" s="5"/>
      <c r="M93" s="5"/>
      <c r="N93" s="4"/>
      <c r="O93" s="4"/>
      <c r="P93" s="4"/>
      <c r="Q93" s="4"/>
      <c r="R93" s="4"/>
      <c r="S93" s="4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1"/>
      <c r="AO93" s="36"/>
      <c r="AP93" s="36"/>
    </row>
    <row r="94" spans="1:42" ht="15.75" thickBot="1" x14ac:dyDescent="0.3">
      <c r="A94" s="1"/>
      <c r="B94" s="1"/>
      <c r="C94" s="4"/>
      <c r="D94" s="17"/>
      <c r="E94" s="4"/>
      <c r="F94" s="4"/>
      <c r="G94" s="4"/>
      <c r="H94" s="4"/>
      <c r="I94" s="5"/>
      <c r="J94" s="4"/>
      <c r="K94" s="4"/>
      <c r="L94" s="5"/>
      <c r="M94" s="5"/>
      <c r="N94" s="4"/>
      <c r="O94" s="4"/>
      <c r="P94" s="4"/>
      <c r="Q94" s="4"/>
      <c r="R94" s="4"/>
      <c r="S94" s="4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1"/>
      <c r="AO94" s="36"/>
      <c r="AP94" s="36"/>
    </row>
    <row r="95" spans="1:42" ht="15.75" thickBot="1" x14ac:dyDescent="0.3">
      <c r="A95" s="1"/>
      <c r="B95" s="1"/>
      <c r="C95" s="4"/>
      <c r="D95" s="17"/>
      <c r="E95" s="4"/>
      <c r="F95" s="4"/>
      <c r="G95" s="4"/>
      <c r="H95" s="4"/>
      <c r="I95" s="5"/>
      <c r="J95" s="4"/>
      <c r="K95" s="4"/>
      <c r="L95" s="4"/>
      <c r="M95" s="4"/>
      <c r="N95" s="4"/>
      <c r="O95" s="4"/>
      <c r="P95" s="4"/>
      <c r="Q95" s="4"/>
      <c r="R95" s="4"/>
      <c r="S95" s="4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1"/>
      <c r="AO95" s="36"/>
      <c r="AP95" s="36"/>
    </row>
    <row r="96" spans="1:42" ht="15.75" thickBot="1" x14ac:dyDescent="0.3">
      <c r="A96" s="1"/>
      <c r="B96" s="1"/>
      <c r="C96" s="4"/>
      <c r="D96" s="17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1"/>
      <c r="AO96" s="36"/>
      <c r="AP96" s="36"/>
    </row>
    <row r="97" spans="1:42" ht="15.75" thickBot="1" x14ac:dyDescent="0.3">
      <c r="A97" s="1"/>
      <c r="B97" s="1"/>
      <c r="C97" s="4"/>
      <c r="D97" s="17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1"/>
      <c r="AO97" s="36"/>
      <c r="AP97" s="36"/>
    </row>
    <row r="98" spans="1:42" ht="15.75" thickBot="1" x14ac:dyDescent="0.3">
      <c r="A98" s="1"/>
      <c r="B98" s="1"/>
      <c r="C98" s="4"/>
      <c r="D98" s="17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1"/>
      <c r="AO98" s="36"/>
      <c r="AP98" s="36"/>
    </row>
    <row r="99" spans="1:42" ht="15.75" thickBot="1" x14ac:dyDescent="0.3">
      <c r="A99" s="1"/>
      <c r="B99" s="1"/>
      <c r="C99" s="4"/>
      <c r="D99" s="17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1"/>
      <c r="AO99" s="36"/>
      <c r="AP99" s="36"/>
    </row>
    <row r="100" spans="1:42" ht="15.75" thickBot="1" x14ac:dyDescent="0.3">
      <c r="A100" s="1"/>
      <c r="B100" s="1"/>
      <c r="C100" s="4"/>
      <c r="D100" s="17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1"/>
      <c r="AO100" s="36"/>
      <c r="AP100" s="36"/>
    </row>
    <row r="101" spans="1:42" ht="15.75" thickBot="1" x14ac:dyDescent="0.3">
      <c r="A101" s="1"/>
      <c r="B101" s="1"/>
      <c r="C101" s="4"/>
      <c r="D101" s="17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1"/>
      <c r="AO101" s="36"/>
      <c r="AP101" s="36"/>
    </row>
    <row r="102" spans="1:42" ht="15.75" thickBot="1" x14ac:dyDescent="0.3">
      <c r="A102" s="1"/>
      <c r="B102" s="1"/>
      <c r="C102" s="4"/>
      <c r="D102" s="17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1"/>
      <c r="AO102" s="36"/>
      <c r="AP102" s="36"/>
    </row>
    <row r="103" spans="1:42" ht="15.75" thickBot="1" x14ac:dyDescent="0.3">
      <c r="A103" s="1"/>
      <c r="B103" s="1"/>
      <c r="C103" s="4"/>
      <c r="D103" s="17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1"/>
      <c r="AO103" s="36"/>
      <c r="AP103" s="36"/>
    </row>
    <row r="104" spans="1:42" ht="15.75" thickBot="1" x14ac:dyDescent="0.3">
      <c r="A104" s="1"/>
      <c r="B104" s="1"/>
      <c r="C104" s="4"/>
      <c r="D104" s="17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1"/>
      <c r="AO104" s="36"/>
      <c r="AP104" s="36"/>
    </row>
    <row r="105" spans="1:42" ht="15.75" thickBot="1" x14ac:dyDescent="0.3">
      <c r="A105" s="1"/>
      <c r="B105" s="1"/>
      <c r="C105" s="4"/>
      <c r="D105" s="17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1"/>
      <c r="AO105" s="36"/>
      <c r="AP105" s="36"/>
    </row>
    <row r="106" spans="1:42" ht="15.75" thickBot="1" x14ac:dyDescent="0.3">
      <c r="A106" s="1"/>
      <c r="B106" s="1"/>
      <c r="C106" s="4"/>
      <c r="D106" s="17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1"/>
      <c r="AO106" s="36"/>
      <c r="AP106" s="36"/>
    </row>
    <row r="107" spans="1:42" ht="15.75" thickBot="1" x14ac:dyDescent="0.3">
      <c r="A107" s="1"/>
      <c r="B107" s="1"/>
      <c r="C107" s="4"/>
      <c r="D107" s="17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1"/>
      <c r="AO107" s="36"/>
      <c r="AP107" s="36"/>
    </row>
    <row r="108" spans="1:42" ht="15.75" thickBot="1" x14ac:dyDescent="0.3">
      <c r="A108" s="1"/>
      <c r="B108" s="1"/>
      <c r="C108" s="4"/>
      <c r="D108" s="17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1"/>
      <c r="AO108" s="36"/>
      <c r="AP108" s="36"/>
    </row>
    <row r="109" spans="1:42" ht="15.75" thickBot="1" x14ac:dyDescent="0.3">
      <c r="A109" s="1"/>
      <c r="B109" s="1"/>
      <c r="C109" s="4"/>
      <c r="D109" s="17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1"/>
      <c r="AO109" s="36"/>
      <c r="AP109" s="36"/>
    </row>
    <row r="110" spans="1:42" ht="15.75" thickBot="1" x14ac:dyDescent="0.3">
      <c r="A110" s="1"/>
      <c r="B110" s="1"/>
      <c r="C110" s="4"/>
      <c r="D110" s="17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1"/>
      <c r="AO110" s="36"/>
      <c r="AP110" s="36"/>
    </row>
    <row r="111" spans="1:42" ht="15.75" thickBot="1" x14ac:dyDescent="0.3">
      <c r="A111" s="1"/>
      <c r="B111" s="1"/>
      <c r="C111" s="4"/>
      <c r="D111" s="17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1"/>
      <c r="AO111" s="36"/>
      <c r="AP111" s="36"/>
    </row>
    <row r="112" spans="1:42" ht="15.75" thickBot="1" x14ac:dyDescent="0.3">
      <c r="A112" s="1"/>
      <c r="B112" s="1"/>
      <c r="C112" s="4"/>
      <c r="D112" s="17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1"/>
      <c r="AO112" s="36"/>
      <c r="AP112" s="36"/>
    </row>
    <row r="113" spans="1:42" ht="15.75" thickBot="1" x14ac:dyDescent="0.3">
      <c r="A113" s="1"/>
      <c r="B113" s="1"/>
      <c r="C113" s="4"/>
      <c r="D113" s="17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1"/>
      <c r="AO113" s="36"/>
      <c r="AP113" s="36"/>
    </row>
    <row r="114" spans="1:42" ht="15.75" thickBot="1" x14ac:dyDescent="0.3">
      <c r="A114" s="1"/>
      <c r="B114" s="1"/>
      <c r="C114" s="4"/>
      <c r="D114" s="17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1"/>
      <c r="AO114" s="36"/>
      <c r="AP114" s="36"/>
    </row>
    <row r="115" spans="1:42" ht="15.75" thickBot="1" x14ac:dyDescent="0.3">
      <c r="A115" s="1"/>
      <c r="B115" s="1"/>
      <c r="C115" s="4"/>
      <c r="D115" s="17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1"/>
      <c r="AO115" s="36"/>
      <c r="AP115" s="36"/>
    </row>
    <row r="116" spans="1:42" ht="15.75" thickBot="1" x14ac:dyDescent="0.3">
      <c r="A116" s="1"/>
      <c r="B116" s="1"/>
      <c r="C116" s="4"/>
      <c r="D116" s="17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1"/>
      <c r="AO116" s="36"/>
      <c r="AP116" s="36"/>
    </row>
    <row r="117" spans="1:42" ht="15.75" thickBot="1" x14ac:dyDescent="0.3">
      <c r="A117" s="1"/>
      <c r="B117" s="1"/>
      <c r="C117" s="4"/>
      <c r="D117" s="17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1"/>
      <c r="AO117" s="36"/>
      <c r="AP117" s="36"/>
    </row>
    <row r="118" spans="1:42" ht="15.75" thickBot="1" x14ac:dyDescent="0.3">
      <c r="A118" s="1"/>
      <c r="B118" s="1"/>
      <c r="C118" s="4"/>
      <c r="D118" s="17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1"/>
      <c r="AO118" s="36"/>
      <c r="AP118" s="36"/>
    </row>
    <row r="119" spans="1:42" ht="15.75" thickBot="1" x14ac:dyDescent="0.3">
      <c r="A119" s="1"/>
      <c r="B119" s="1"/>
      <c r="C119" s="4"/>
      <c r="D119" s="17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1"/>
      <c r="AO119" s="36"/>
      <c r="AP119" s="36"/>
    </row>
    <row r="120" spans="1:42" ht="15.75" thickBot="1" x14ac:dyDescent="0.3">
      <c r="A120" s="1"/>
      <c r="B120" s="1"/>
      <c r="C120" s="4"/>
      <c r="D120" s="17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1"/>
      <c r="AO120" s="36"/>
      <c r="AP120" s="36"/>
    </row>
    <row r="121" spans="1:42" ht="15.75" thickBot="1" x14ac:dyDescent="0.3">
      <c r="A121" s="1"/>
      <c r="B121" s="1"/>
      <c r="C121" s="4"/>
      <c r="D121" s="17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1"/>
      <c r="AO121" s="36"/>
      <c r="AP121" s="36"/>
    </row>
    <row r="122" spans="1:42" ht="15.75" thickBot="1" x14ac:dyDescent="0.3">
      <c r="A122" s="1"/>
      <c r="B122" s="1"/>
      <c r="C122" s="4"/>
      <c r="D122" s="17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1"/>
      <c r="AO122" s="36"/>
      <c r="AP122" s="36"/>
    </row>
    <row r="123" spans="1:42" ht="15.75" thickBot="1" x14ac:dyDescent="0.3">
      <c r="A123" s="1"/>
      <c r="B123" s="1"/>
      <c r="C123" s="4"/>
      <c r="D123" s="17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1"/>
      <c r="AO123" s="36"/>
      <c r="AP123" s="36"/>
    </row>
    <row r="124" spans="1:42" ht="15.75" thickBot="1" x14ac:dyDescent="0.3">
      <c r="A124" s="1"/>
      <c r="B124" s="1"/>
      <c r="C124" s="4"/>
      <c r="D124" s="17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1"/>
      <c r="AO124" s="36"/>
      <c r="AP124" s="36"/>
    </row>
    <row r="125" spans="1:42" ht="15.75" thickBot="1" x14ac:dyDescent="0.3">
      <c r="A125" s="1"/>
      <c r="B125" s="1"/>
      <c r="C125" s="4"/>
      <c r="D125" s="17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1"/>
      <c r="AO125" s="36"/>
      <c r="AP125" s="36"/>
    </row>
    <row r="126" spans="1:42" ht="15.75" thickBot="1" x14ac:dyDescent="0.3">
      <c r="A126" s="1"/>
      <c r="B126" s="1"/>
      <c r="C126" s="4"/>
      <c r="D126" s="17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1"/>
      <c r="AO126" s="36"/>
      <c r="AP126" s="36"/>
    </row>
    <row r="127" spans="1:42" ht="15.75" thickBot="1" x14ac:dyDescent="0.3">
      <c r="A127" s="1"/>
      <c r="B127" s="1"/>
      <c r="C127" s="4"/>
      <c r="D127" s="17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1"/>
      <c r="AO127" s="36"/>
      <c r="AP127" s="36"/>
    </row>
    <row r="128" spans="1:42" ht="15.75" thickBot="1" x14ac:dyDescent="0.3">
      <c r="A128" s="1"/>
      <c r="B128" s="1"/>
      <c r="C128" s="4"/>
      <c r="D128" s="17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1"/>
      <c r="AO128" s="36"/>
      <c r="AP128" s="36"/>
    </row>
    <row r="129" spans="1:42" ht="15.75" thickBot="1" x14ac:dyDescent="0.3">
      <c r="A129" s="1"/>
      <c r="B129" s="1"/>
      <c r="C129" s="4"/>
      <c r="D129" s="17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1"/>
      <c r="AO129" s="36"/>
      <c r="AP129" s="36"/>
    </row>
    <row r="130" spans="1:42" ht="15.75" thickBot="1" x14ac:dyDescent="0.3">
      <c r="A130" s="1"/>
      <c r="B130" s="1"/>
      <c r="C130" s="4"/>
      <c r="D130" s="17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1"/>
      <c r="AO130" s="36"/>
      <c r="AP130" s="36"/>
    </row>
    <row r="131" spans="1:42" ht="15.75" thickBot="1" x14ac:dyDescent="0.3">
      <c r="A131" s="1"/>
      <c r="B131" s="1"/>
      <c r="C131" s="4"/>
      <c r="D131" s="17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1"/>
      <c r="AO131" s="36"/>
      <c r="AP131" s="36"/>
    </row>
    <row r="132" spans="1:42" ht="15.75" thickBot="1" x14ac:dyDescent="0.3">
      <c r="A132" s="1"/>
      <c r="B132" s="1"/>
      <c r="C132" s="4"/>
      <c r="D132" s="17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1"/>
      <c r="AO132" s="36"/>
      <c r="AP132" s="36"/>
    </row>
    <row r="133" spans="1:42" ht="15.75" thickBot="1" x14ac:dyDescent="0.3">
      <c r="A133" s="1"/>
      <c r="B133" s="1"/>
      <c r="C133" s="4"/>
      <c r="D133" s="17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1"/>
      <c r="AO133" s="36"/>
      <c r="AP133" s="36"/>
    </row>
    <row r="134" spans="1:42" ht="15.75" thickBot="1" x14ac:dyDescent="0.3">
      <c r="A134" s="1"/>
      <c r="B134" s="1"/>
      <c r="C134" s="4"/>
      <c r="D134" s="17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1"/>
      <c r="AO134" s="36"/>
      <c r="AP134" s="36"/>
    </row>
    <row r="135" spans="1:42" ht="15.75" thickBot="1" x14ac:dyDescent="0.3">
      <c r="A135" s="1"/>
      <c r="B135" s="1"/>
      <c r="C135" s="4"/>
      <c r="D135" s="17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1"/>
      <c r="AO135" s="36"/>
      <c r="AP135" s="36"/>
    </row>
    <row r="136" spans="1:42" ht="15.75" thickBot="1" x14ac:dyDescent="0.3">
      <c r="A136" s="1"/>
      <c r="B136" s="1"/>
      <c r="C136" s="4"/>
      <c r="D136" s="17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1"/>
      <c r="AO136" s="36"/>
      <c r="AP136" s="36"/>
    </row>
    <row r="137" spans="1:42" ht="15.75" thickBot="1" x14ac:dyDescent="0.3">
      <c r="A137" s="1"/>
      <c r="B137" s="1"/>
      <c r="C137" s="4"/>
      <c r="D137" s="17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1"/>
      <c r="AO137" s="36"/>
      <c r="AP137" s="36"/>
    </row>
    <row r="138" spans="1:42" ht="15.75" thickBot="1" x14ac:dyDescent="0.3">
      <c r="A138" s="1"/>
      <c r="B138" s="1"/>
      <c r="C138" s="4"/>
      <c r="D138" s="17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1"/>
      <c r="AO138" s="36"/>
      <c r="AP138" s="36"/>
    </row>
    <row r="139" spans="1:42" ht="15.75" thickBot="1" x14ac:dyDescent="0.3">
      <c r="A139" s="1"/>
      <c r="B139" s="1"/>
      <c r="C139" s="4"/>
      <c r="D139" s="17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1"/>
      <c r="AO139" s="36"/>
      <c r="AP139" s="36"/>
    </row>
    <row r="140" spans="1:42" ht="15.75" thickBot="1" x14ac:dyDescent="0.3">
      <c r="A140" s="1"/>
      <c r="B140" s="1"/>
      <c r="C140" s="4"/>
      <c r="D140" s="17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1"/>
      <c r="AO140" s="36"/>
      <c r="AP140" s="36"/>
    </row>
    <row r="141" spans="1:42" ht="15.75" thickBot="1" x14ac:dyDescent="0.3">
      <c r="A141" s="1"/>
      <c r="B141" s="1"/>
      <c r="C141" s="4"/>
      <c r="D141" s="17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1"/>
      <c r="AO141" s="36"/>
      <c r="AP141" s="36"/>
    </row>
    <row r="142" spans="1:42" ht="15.75" thickBot="1" x14ac:dyDescent="0.3">
      <c r="A142" s="1"/>
      <c r="B142" s="1"/>
      <c r="C142" s="4"/>
      <c r="D142" s="17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1"/>
      <c r="AO142" s="36"/>
      <c r="AP142" s="36"/>
    </row>
    <row r="143" spans="1:42" ht="15.75" thickBot="1" x14ac:dyDescent="0.3">
      <c r="A143" s="1"/>
      <c r="B143" s="1"/>
      <c r="C143" s="4"/>
      <c r="D143" s="17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1"/>
      <c r="AO143" s="36"/>
      <c r="AP143" s="36"/>
    </row>
    <row r="144" spans="1:42" ht="15.75" thickBot="1" x14ac:dyDescent="0.3">
      <c r="A144" s="1"/>
      <c r="B144" s="1"/>
      <c r="C144" s="4"/>
      <c r="D144" s="17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1"/>
      <c r="AO144" s="36"/>
      <c r="AP144" s="36"/>
    </row>
    <row r="145" spans="1:42" ht="15.75" thickBot="1" x14ac:dyDescent="0.3">
      <c r="A145" s="1"/>
      <c r="B145" s="1"/>
      <c r="C145" s="4"/>
      <c r="D145" s="17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1"/>
      <c r="AO145" s="36"/>
      <c r="AP145" s="36"/>
    </row>
    <row r="146" spans="1:42" ht="15.75" thickBot="1" x14ac:dyDescent="0.3">
      <c r="A146" s="1"/>
      <c r="B146" s="1"/>
      <c r="C146" s="4"/>
      <c r="D146" s="17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1"/>
      <c r="AO146" s="36"/>
      <c r="AP146" s="36"/>
    </row>
    <row r="147" spans="1:42" ht="15.75" thickBot="1" x14ac:dyDescent="0.3">
      <c r="A147" s="1"/>
      <c r="B147" s="1"/>
      <c r="C147" s="4"/>
      <c r="D147" s="17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1"/>
      <c r="AO147" s="36"/>
      <c r="AP147" s="36"/>
    </row>
    <row r="148" spans="1:42" ht="15.75" thickBot="1" x14ac:dyDescent="0.3">
      <c r="A148" s="1"/>
      <c r="B148" s="1"/>
      <c r="C148" s="4"/>
      <c r="D148" s="17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1"/>
      <c r="AO148" s="36"/>
      <c r="AP148" s="36"/>
    </row>
    <row r="149" spans="1:42" ht="15.75" thickBot="1" x14ac:dyDescent="0.3">
      <c r="A149" s="1"/>
      <c r="B149" s="1"/>
      <c r="C149" s="4"/>
      <c r="D149" s="17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1"/>
      <c r="AO149" s="36"/>
      <c r="AP149" s="36"/>
    </row>
    <row r="150" spans="1:42" ht="15.75" thickBot="1" x14ac:dyDescent="0.3">
      <c r="A150" s="1"/>
      <c r="B150" s="1"/>
      <c r="C150" s="4"/>
      <c r="D150" s="17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1"/>
      <c r="AO150" s="36"/>
      <c r="AP150" s="36"/>
    </row>
    <row r="151" spans="1:42" ht="15.75" thickBot="1" x14ac:dyDescent="0.3">
      <c r="A151" s="1"/>
      <c r="B151" s="1"/>
      <c r="C151" s="4"/>
      <c r="D151" s="17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1"/>
      <c r="AO151" s="36"/>
      <c r="AP151" s="36"/>
    </row>
    <row r="152" spans="1:42" ht="15.75" thickBot="1" x14ac:dyDescent="0.3">
      <c r="A152" s="1"/>
      <c r="B152" s="1"/>
      <c r="C152" s="4"/>
      <c r="D152" s="17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1"/>
      <c r="AO152" s="36"/>
      <c r="AP152" s="36"/>
    </row>
    <row r="153" spans="1:42" ht="15.75" thickBot="1" x14ac:dyDescent="0.3">
      <c r="A153" s="1"/>
      <c r="B153" s="1"/>
      <c r="C153" s="4"/>
      <c r="D153" s="17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1"/>
      <c r="AO153" s="36"/>
      <c r="AP153" s="36"/>
    </row>
    <row r="154" spans="1:42" ht="15.75" thickBot="1" x14ac:dyDescent="0.3">
      <c r="A154" s="1"/>
      <c r="B154" s="1"/>
      <c r="C154" s="4"/>
      <c r="D154" s="17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1"/>
      <c r="AO154" s="36"/>
      <c r="AP154" s="36"/>
    </row>
    <row r="155" spans="1:42" ht="15.75" thickBot="1" x14ac:dyDescent="0.3">
      <c r="A155" s="1"/>
      <c r="B155" s="1"/>
      <c r="C155" s="4"/>
      <c r="D155" s="17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1"/>
      <c r="AO155" s="36"/>
      <c r="AP155" s="36"/>
    </row>
    <row r="156" spans="1:42" ht="15.75" thickBot="1" x14ac:dyDescent="0.3">
      <c r="A156" s="1"/>
      <c r="B156" s="1"/>
      <c r="C156" s="4"/>
      <c r="D156" s="17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1"/>
      <c r="AO156" s="36"/>
      <c r="AP156" s="36"/>
    </row>
    <row r="157" spans="1:42" ht="15.75" thickBot="1" x14ac:dyDescent="0.3">
      <c r="A157" s="1"/>
      <c r="B157" s="1"/>
      <c r="C157" s="4"/>
      <c r="D157" s="17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1"/>
      <c r="AO157" s="36"/>
      <c r="AP157" s="36"/>
    </row>
    <row r="158" spans="1:42" ht="15.75" thickBot="1" x14ac:dyDescent="0.3">
      <c r="A158" s="1"/>
      <c r="B158" s="1"/>
      <c r="C158" s="4"/>
      <c r="D158" s="17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1"/>
      <c r="AO158" s="36"/>
      <c r="AP158" s="36"/>
    </row>
    <row r="159" spans="1:42" ht="15.75" thickBot="1" x14ac:dyDescent="0.3">
      <c r="A159" s="1"/>
      <c r="B159" s="1"/>
      <c r="C159" s="4"/>
      <c r="D159" s="17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1"/>
      <c r="AO159" s="36"/>
      <c r="AP159" s="36"/>
    </row>
    <row r="160" spans="1:42" ht="15.75" thickBot="1" x14ac:dyDescent="0.3">
      <c r="A160" s="1"/>
      <c r="B160" s="1"/>
      <c r="C160" s="4"/>
      <c r="D160" s="17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1"/>
      <c r="AO160" s="36"/>
      <c r="AP160" s="36"/>
    </row>
    <row r="161" spans="1:42" ht="15.75" thickBot="1" x14ac:dyDescent="0.3">
      <c r="A161" s="1"/>
      <c r="B161" s="1"/>
      <c r="C161" s="4"/>
      <c r="D161" s="17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1"/>
      <c r="AO161" s="36"/>
      <c r="AP161" s="36"/>
    </row>
    <row r="162" spans="1:42" ht="15.75" thickBot="1" x14ac:dyDescent="0.3">
      <c r="A162" s="1"/>
      <c r="B162" s="1"/>
      <c r="C162" s="4"/>
      <c r="D162" s="17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1"/>
      <c r="AO162" s="36"/>
      <c r="AP162" s="36"/>
    </row>
    <row r="163" spans="1:42" ht="15.75" thickBot="1" x14ac:dyDescent="0.3">
      <c r="A163" s="1"/>
      <c r="B163" s="1"/>
      <c r="C163" s="4"/>
      <c r="D163" s="17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1"/>
      <c r="AO163" s="36"/>
      <c r="AP163" s="36"/>
    </row>
    <row r="164" spans="1:42" ht="15.75" thickBot="1" x14ac:dyDescent="0.3">
      <c r="A164" s="1"/>
      <c r="B164" s="1"/>
      <c r="C164" s="4"/>
      <c r="D164" s="17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1"/>
      <c r="AO164" s="36"/>
      <c r="AP164" s="36"/>
    </row>
    <row r="165" spans="1:42" ht="15.75" thickBot="1" x14ac:dyDescent="0.3">
      <c r="A165" s="1"/>
      <c r="B165" s="1"/>
      <c r="C165" s="4"/>
      <c r="D165" s="17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1"/>
      <c r="AO165" s="36"/>
      <c r="AP165" s="36"/>
    </row>
    <row r="166" spans="1:42" ht="15.75" thickBot="1" x14ac:dyDescent="0.3">
      <c r="A166" s="1"/>
      <c r="B166" s="1"/>
      <c r="C166" s="4"/>
      <c r="D166" s="17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1"/>
      <c r="AO166" s="36"/>
      <c r="AP166" s="36"/>
    </row>
    <row r="167" spans="1:42" ht="15.75" thickBot="1" x14ac:dyDescent="0.3">
      <c r="A167" s="1"/>
      <c r="B167" s="1"/>
      <c r="C167" s="4"/>
      <c r="D167" s="17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1"/>
      <c r="AO167" s="36"/>
      <c r="AP167" s="36"/>
    </row>
    <row r="168" spans="1:42" ht="15.75" thickBot="1" x14ac:dyDescent="0.3">
      <c r="A168" s="1"/>
      <c r="B168" s="1"/>
      <c r="C168" s="4"/>
      <c r="D168" s="17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1"/>
      <c r="AO168" s="36"/>
      <c r="AP168" s="36"/>
    </row>
    <row r="169" spans="1:42" ht="15.75" thickBot="1" x14ac:dyDescent="0.3">
      <c r="A169" s="1"/>
      <c r="B169" s="1"/>
      <c r="C169" s="4"/>
      <c r="D169" s="17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1"/>
      <c r="AO169" s="36"/>
      <c r="AP169" s="36"/>
    </row>
    <row r="170" spans="1:42" ht="15.75" thickBot="1" x14ac:dyDescent="0.3">
      <c r="A170" s="1"/>
      <c r="B170" s="1"/>
      <c r="C170" s="4"/>
      <c r="D170" s="17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1"/>
      <c r="AO170" s="36"/>
      <c r="AP170" s="36"/>
    </row>
    <row r="171" spans="1:42" ht="15.75" thickBot="1" x14ac:dyDescent="0.3">
      <c r="A171" s="1"/>
      <c r="B171" s="1"/>
      <c r="C171" s="4"/>
      <c r="D171" s="17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1"/>
      <c r="AO171" s="36"/>
      <c r="AP171" s="36"/>
    </row>
    <row r="172" spans="1:42" ht="15.75" thickBot="1" x14ac:dyDescent="0.3">
      <c r="A172" s="1"/>
      <c r="B172" s="1"/>
      <c r="C172" s="4"/>
      <c r="D172" s="17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1"/>
      <c r="AO172" s="36"/>
      <c r="AP172" s="36"/>
    </row>
    <row r="173" spans="1:42" ht="15.75" thickBot="1" x14ac:dyDescent="0.3">
      <c r="A173" s="1"/>
      <c r="B173" s="1"/>
      <c r="C173" s="4"/>
      <c r="D173" s="17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1"/>
      <c r="AO173" s="36"/>
      <c r="AP173" s="36"/>
    </row>
    <row r="174" spans="1:42" ht="15.75" thickBot="1" x14ac:dyDescent="0.3">
      <c r="A174" s="1"/>
      <c r="B174" s="1"/>
      <c r="C174" s="4"/>
      <c r="D174" s="17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1"/>
      <c r="AO174" s="36"/>
      <c r="AP174" s="36"/>
    </row>
    <row r="175" spans="1:42" ht="15.75" thickBot="1" x14ac:dyDescent="0.3">
      <c r="A175" s="1"/>
      <c r="B175" s="1"/>
      <c r="C175" s="4"/>
      <c r="D175" s="17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1"/>
      <c r="AO175" s="36"/>
      <c r="AP175" s="36"/>
    </row>
    <row r="176" spans="1:42" ht="15.75" thickBot="1" x14ac:dyDescent="0.3">
      <c r="A176" s="1"/>
      <c r="B176" s="1"/>
      <c r="C176" s="4"/>
      <c r="D176" s="17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1"/>
      <c r="AO176" s="36"/>
      <c r="AP176" s="36"/>
    </row>
    <row r="177" spans="1:42" ht="15.75" thickBot="1" x14ac:dyDescent="0.3">
      <c r="A177" s="1"/>
      <c r="B177" s="1"/>
      <c r="C177" s="4"/>
      <c r="D177" s="17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1"/>
      <c r="AO177" s="36"/>
      <c r="AP177" s="36"/>
    </row>
    <row r="178" spans="1:42" ht="15.75" thickBot="1" x14ac:dyDescent="0.3">
      <c r="A178" s="1"/>
      <c r="B178" s="1"/>
      <c r="C178" s="4"/>
      <c r="D178" s="17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1"/>
      <c r="AO178" s="36"/>
      <c r="AP178" s="36"/>
    </row>
    <row r="179" spans="1:42" ht="15.75" thickBot="1" x14ac:dyDescent="0.3">
      <c r="A179" s="1"/>
      <c r="B179" s="1"/>
      <c r="C179" s="4"/>
      <c r="D179" s="17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1"/>
      <c r="AO179" s="36"/>
      <c r="AP179" s="36"/>
    </row>
    <row r="180" spans="1:42" ht="15.75" thickBot="1" x14ac:dyDescent="0.3">
      <c r="A180" s="1"/>
      <c r="B180" s="1"/>
      <c r="C180" s="4"/>
      <c r="D180" s="17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1"/>
      <c r="AO180" s="36"/>
      <c r="AP180" s="36"/>
    </row>
    <row r="181" spans="1:42" ht="15.75" thickBot="1" x14ac:dyDescent="0.3">
      <c r="A181" s="1"/>
      <c r="B181" s="1"/>
      <c r="C181" s="4"/>
      <c r="D181" s="17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1"/>
      <c r="AO181" s="36"/>
      <c r="AP181" s="36"/>
    </row>
    <row r="182" spans="1:42" ht="15.75" thickBot="1" x14ac:dyDescent="0.3">
      <c r="A182" s="1"/>
      <c r="B182" s="1"/>
      <c r="C182" s="4"/>
      <c r="D182" s="17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1"/>
      <c r="AO182" s="36"/>
      <c r="AP182" s="36"/>
    </row>
    <row r="183" spans="1:42" ht="15.75" thickBot="1" x14ac:dyDescent="0.3">
      <c r="A183" s="1"/>
      <c r="B183" s="1"/>
      <c r="C183" s="4"/>
      <c r="D183" s="17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1"/>
      <c r="AO183" s="36"/>
      <c r="AP183" s="36"/>
    </row>
    <row r="184" spans="1:42" ht="15.75" thickBot="1" x14ac:dyDescent="0.3">
      <c r="A184" s="1"/>
      <c r="B184" s="1"/>
      <c r="C184" s="4"/>
      <c r="D184" s="17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1"/>
      <c r="AO184" s="36"/>
      <c r="AP184" s="36"/>
    </row>
    <row r="185" spans="1:42" ht="15.75" thickBot="1" x14ac:dyDescent="0.3">
      <c r="A185" s="1"/>
      <c r="B185" s="1"/>
      <c r="C185" s="4"/>
      <c r="D185" s="17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1"/>
      <c r="AO185" s="36"/>
      <c r="AP185" s="36"/>
    </row>
    <row r="186" spans="1:42" ht="15.75" thickBot="1" x14ac:dyDescent="0.3">
      <c r="A186" s="1"/>
      <c r="B186" s="1"/>
      <c r="C186" s="4"/>
      <c r="D186" s="17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1"/>
      <c r="AO186" s="36"/>
      <c r="AP186" s="36"/>
    </row>
    <row r="187" spans="1:42" ht="15.75" thickBot="1" x14ac:dyDescent="0.3">
      <c r="A187" s="1"/>
      <c r="B187" s="1"/>
      <c r="C187" s="4"/>
      <c r="D187" s="17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1"/>
      <c r="AO187" s="36"/>
      <c r="AP187" s="36"/>
    </row>
    <row r="188" spans="1:42" ht="15.75" thickBot="1" x14ac:dyDescent="0.3">
      <c r="A188" s="1"/>
      <c r="B188" s="1"/>
      <c r="C188" s="4"/>
      <c r="D188" s="17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1"/>
      <c r="AO188" s="36"/>
      <c r="AP188" s="36"/>
    </row>
    <row r="189" spans="1:42" ht="15.75" thickBot="1" x14ac:dyDescent="0.3">
      <c r="A189" s="1"/>
      <c r="B189" s="1"/>
      <c r="C189" s="4"/>
      <c r="D189" s="17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1"/>
      <c r="AO189" s="36"/>
      <c r="AP189" s="36"/>
    </row>
    <row r="190" spans="1:42" ht="15.75" thickBot="1" x14ac:dyDescent="0.3">
      <c r="A190" s="1"/>
      <c r="B190" s="1"/>
      <c r="C190" s="4"/>
      <c r="D190" s="17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1"/>
      <c r="AO190" s="36"/>
      <c r="AP190" s="36"/>
    </row>
    <row r="191" spans="1:42" ht="15.75" thickBot="1" x14ac:dyDescent="0.3">
      <c r="A191" s="1"/>
      <c r="B191" s="1"/>
      <c r="C191" s="4"/>
      <c r="D191" s="17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1"/>
      <c r="AO191" s="36"/>
      <c r="AP191" s="36"/>
    </row>
    <row r="192" spans="1:42" ht="15.75" thickBot="1" x14ac:dyDescent="0.3">
      <c r="A192" s="1"/>
      <c r="B192" s="1"/>
      <c r="C192" s="4"/>
      <c r="D192" s="17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1"/>
      <c r="AO192" s="36"/>
      <c r="AP192" s="36"/>
    </row>
    <row r="193" spans="1:42" ht="15.75" thickBot="1" x14ac:dyDescent="0.3">
      <c r="A193" s="1"/>
      <c r="B193" s="1"/>
      <c r="C193" s="4"/>
      <c r="D193" s="17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1"/>
      <c r="AO193" s="36"/>
      <c r="AP193" s="36"/>
    </row>
    <row r="194" spans="1:42" ht="15.75" thickBot="1" x14ac:dyDescent="0.3">
      <c r="A194" s="1"/>
      <c r="B194" s="1"/>
      <c r="C194" s="4"/>
      <c r="D194" s="17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5"/>
      <c r="U194" s="5"/>
      <c r="V194" s="5"/>
      <c r="W194" s="5" t="str">
        <f>IFERROR(IF(#REF!=0,"",IF(V194=0,WORKDAY(T194,1),WORKDAY(V194,1))),"")</f>
        <v/>
      </c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1"/>
      <c r="AO194" s="36"/>
      <c r="AP194" s="36"/>
    </row>
    <row r="195" spans="1:42" ht="15.75" thickBot="1" x14ac:dyDescent="0.3">
      <c r="A195" s="1"/>
      <c r="B195" s="1"/>
      <c r="C195" s="4"/>
      <c r="D195" s="17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5"/>
      <c r="U195" s="5"/>
      <c r="V195" s="5"/>
      <c r="W195" s="5" t="str">
        <f>IFERROR(IF(#REF!=0,"",IF(V195=0,WORKDAY(T195,1),WORKDAY(V195,1))),"")</f>
        <v/>
      </c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1"/>
      <c r="AO195" s="36"/>
      <c r="AP195" s="36"/>
    </row>
  </sheetData>
  <autoFilter ref="A9:AY180" xr:uid="{00000000-0009-0000-0000-000000000000}">
    <filterColumn colId="1">
      <filters>
        <filter val="NATURE VILLE"/>
        <filter val="TIM"/>
        <filter val="VAMOS"/>
      </filters>
    </filterColumn>
  </autoFilter>
  <mergeCells count="24">
    <mergeCell ref="A1:AN4"/>
    <mergeCell ref="A5:AN5"/>
    <mergeCell ref="A6:A7"/>
    <mergeCell ref="AH6:AK6"/>
    <mergeCell ref="AB6:AE6"/>
    <mergeCell ref="T6:V6"/>
    <mergeCell ref="B6:B7"/>
    <mergeCell ref="C6:C7"/>
    <mergeCell ref="D6:D7"/>
    <mergeCell ref="E6:E7"/>
    <mergeCell ref="AS7:AV7"/>
    <mergeCell ref="AW7:AY7"/>
    <mergeCell ref="F6:G6"/>
    <mergeCell ref="AN6:AN7"/>
    <mergeCell ref="I6:I7"/>
    <mergeCell ref="W6:Y6"/>
    <mergeCell ref="Z6:AA6"/>
    <mergeCell ref="AF6:AG6"/>
    <mergeCell ref="O6:Q6"/>
    <mergeCell ref="R6:S6"/>
    <mergeCell ref="J6:K6"/>
    <mergeCell ref="AL6:AM6"/>
    <mergeCell ref="L6:N6"/>
    <mergeCell ref="H6:H7"/>
  </mergeCells>
  <phoneticPr fontId="1" type="noConversion"/>
  <dataValidations count="2">
    <dataValidation type="list" allowBlank="1" showInputMessage="1" showErrorMessage="1" sqref="E10:E11" xr:uid="{00000000-0002-0000-0000-000000000000}">
      <formula1>$AQ$6:$AQ$16</formula1>
    </dataValidation>
    <dataValidation type="list" allowBlank="1" showInputMessage="1" showErrorMessage="1" sqref="E12:E195" xr:uid="{00000000-0002-0000-0000-000001000000}">
      <formula1>$AQ$6:$AQ$20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N392"/>
  <sheetViews>
    <sheetView showGridLines="0" zoomScale="80" zoomScaleNormal="80" zoomScaleSheetLayoutView="115" workbookViewId="0">
      <pane xSplit="4" ySplit="8" topLeftCell="E9" activePane="bottomRight" state="frozen"/>
      <selection pane="topRight" activeCell="E1" sqref="E1"/>
      <selection pane="bottomLeft" activeCell="A4" sqref="A4"/>
      <selection pane="bottomRight" activeCell="D19" sqref="D19"/>
    </sheetView>
  </sheetViews>
  <sheetFormatPr defaultColWidth="20.140625" defaultRowHeight="15" x14ac:dyDescent="0.25"/>
  <cols>
    <col min="1" max="1" width="4.42578125" bestFit="1" customWidth="1"/>
    <col min="2" max="2" width="17" bestFit="1" customWidth="1"/>
    <col min="3" max="3" width="9.85546875" bestFit="1" customWidth="1"/>
    <col min="4" max="4" width="79.140625" bestFit="1" customWidth="1"/>
    <col min="5" max="5" width="31.140625" customWidth="1"/>
    <col min="6" max="6" width="32.85546875" bestFit="1" customWidth="1"/>
    <col min="7" max="12" width="26.85546875" customWidth="1"/>
    <col min="13" max="13" width="14.42578125" style="3" bestFit="1" customWidth="1"/>
    <col min="14" max="15" width="14.42578125" style="3" customWidth="1"/>
    <col min="16" max="16" width="17.140625" style="3" bestFit="1" customWidth="1"/>
    <col min="17" max="17" width="17.140625" style="3" customWidth="1"/>
    <col min="18" max="28" width="18.42578125" style="3" customWidth="1"/>
    <col min="29" max="29" width="63.140625" bestFit="1" customWidth="1"/>
    <col min="30" max="31" width="46.140625" customWidth="1"/>
    <col min="32" max="33" width="20.140625" customWidth="1"/>
  </cols>
  <sheetData>
    <row r="1" spans="1:40" x14ac:dyDescent="0.25">
      <c r="A1" s="73" t="s">
        <v>89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5"/>
    </row>
    <row r="2" spans="1:40" x14ac:dyDescent="0.25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8"/>
    </row>
    <row r="3" spans="1:40" x14ac:dyDescent="0.25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8"/>
    </row>
    <row r="4" spans="1:40" ht="15.75" thickBot="1" x14ac:dyDescent="0.3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1"/>
    </row>
    <row r="5" spans="1:40" ht="19.5" thickBot="1" x14ac:dyDescent="0.3">
      <c r="A5" s="82" t="s">
        <v>92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</row>
    <row r="6" spans="1:40" ht="15.75" thickBot="1" x14ac:dyDescent="0.3">
      <c r="A6" s="84" t="s">
        <v>87</v>
      </c>
      <c r="B6" s="84" t="s">
        <v>3</v>
      </c>
      <c r="C6" s="84" t="s">
        <v>2</v>
      </c>
      <c r="D6" s="84" t="s">
        <v>36</v>
      </c>
      <c r="E6" s="98" t="s">
        <v>5</v>
      </c>
      <c r="F6" s="65" t="s">
        <v>44</v>
      </c>
      <c r="G6" s="72"/>
      <c r="H6" s="67" t="s">
        <v>4</v>
      </c>
      <c r="I6" s="53" t="s">
        <v>65</v>
      </c>
      <c r="J6" s="84" t="s">
        <v>42</v>
      </c>
      <c r="K6" s="94" t="s">
        <v>55</v>
      </c>
      <c r="L6" s="95"/>
      <c r="M6" s="89" t="s">
        <v>36</v>
      </c>
      <c r="N6" s="90"/>
      <c r="O6" s="90"/>
      <c r="P6" s="91"/>
      <c r="Q6" s="89" t="s">
        <v>51</v>
      </c>
      <c r="R6" s="91"/>
      <c r="S6" s="89" t="s">
        <v>45</v>
      </c>
      <c r="T6" s="90"/>
      <c r="U6" s="90"/>
      <c r="V6" s="91"/>
      <c r="W6" s="89" t="s">
        <v>53</v>
      </c>
      <c r="X6" s="91"/>
      <c r="Y6" s="89" t="s">
        <v>62</v>
      </c>
      <c r="Z6" s="90"/>
      <c r="AA6" s="90"/>
      <c r="AB6" s="91"/>
      <c r="AC6" s="84" t="s">
        <v>47</v>
      </c>
      <c r="AF6" t="s">
        <v>9</v>
      </c>
      <c r="AG6" t="s">
        <v>49</v>
      </c>
    </row>
    <row r="7" spans="1:40" ht="15.75" thickBot="1" x14ac:dyDescent="0.3">
      <c r="A7" s="97"/>
      <c r="B7" s="97"/>
      <c r="C7" s="97"/>
      <c r="D7" s="97"/>
      <c r="E7" s="99"/>
      <c r="F7" s="53" t="s">
        <v>59</v>
      </c>
      <c r="G7" s="53" t="s">
        <v>60</v>
      </c>
      <c r="H7" s="68"/>
      <c r="I7" s="53" t="s">
        <v>66</v>
      </c>
      <c r="J7" s="99"/>
      <c r="K7" s="84" t="s">
        <v>10</v>
      </c>
      <c r="L7" s="98" t="s">
        <v>11</v>
      </c>
      <c r="M7" s="101" t="s">
        <v>42</v>
      </c>
      <c r="N7" s="101" t="s">
        <v>10</v>
      </c>
      <c r="O7" s="101" t="s">
        <v>11</v>
      </c>
      <c r="P7" s="92" t="s">
        <v>40</v>
      </c>
      <c r="Q7" s="101" t="s">
        <v>52</v>
      </c>
      <c r="R7" s="92" t="s">
        <v>40</v>
      </c>
      <c r="S7" s="101" t="s">
        <v>42</v>
      </c>
      <c r="T7" s="101" t="s">
        <v>10</v>
      </c>
      <c r="U7" s="101" t="s">
        <v>11</v>
      </c>
      <c r="V7" s="92" t="s">
        <v>40</v>
      </c>
      <c r="W7" s="101" t="s">
        <v>52</v>
      </c>
      <c r="X7" s="101" t="s">
        <v>40</v>
      </c>
      <c r="Y7" s="101" t="s">
        <v>42</v>
      </c>
      <c r="Z7" s="101" t="s">
        <v>10</v>
      </c>
      <c r="AA7" s="101" t="s">
        <v>11</v>
      </c>
      <c r="AB7" s="101" t="s">
        <v>40</v>
      </c>
      <c r="AC7" s="97"/>
      <c r="AD7" s="35"/>
      <c r="AE7" s="35"/>
      <c r="AF7" t="s">
        <v>48</v>
      </c>
      <c r="AG7" s="35" t="s">
        <v>50</v>
      </c>
      <c r="AH7" s="96"/>
      <c r="AI7" s="96"/>
      <c r="AJ7" s="96"/>
      <c r="AK7" s="96"/>
      <c r="AL7" s="96"/>
      <c r="AM7" s="96"/>
      <c r="AN7" s="96"/>
    </row>
    <row r="8" spans="1:40" ht="15.75" thickBot="1" x14ac:dyDescent="0.3">
      <c r="A8" s="85"/>
      <c r="B8" s="85"/>
      <c r="C8" s="85"/>
      <c r="D8" s="85"/>
      <c r="E8" s="100"/>
      <c r="F8" s="53">
        <f>SUBTOTAL(9,F10:F188)</f>
        <v>0</v>
      </c>
      <c r="G8" s="53"/>
      <c r="H8" s="53">
        <f>SUBTOTAL(3,H9:H188)</f>
        <v>0</v>
      </c>
      <c r="I8" s="53"/>
      <c r="J8" s="100"/>
      <c r="K8" s="85"/>
      <c r="L8" s="100"/>
      <c r="M8" s="102"/>
      <c r="N8" s="102"/>
      <c r="O8" s="102"/>
      <c r="P8" s="93"/>
      <c r="Q8" s="102"/>
      <c r="R8" s="93"/>
      <c r="S8" s="102"/>
      <c r="T8" s="102"/>
      <c r="U8" s="102"/>
      <c r="V8" s="93"/>
      <c r="W8" s="102"/>
      <c r="X8" s="102"/>
      <c r="Y8" s="102"/>
      <c r="Z8" s="102"/>
      <c r="AA8" s="102"/>
      <c r="AB8" s="102"/>
      <c r="AC8" s="85"/>
      <c r="AD8" s="35"/>
      <c r="AE8" s="35"/>
      <c r="AF8" t="s">
        <v>57</v>
      </c>
      <c r="AG8" s="35" t="s">
        <v>58</v>
      </c>
      <c r="AH8" s="34"/>
      <c r="AI8" s="34"/>
      <c r="AJ8" s="34"/>
      <c r="AK8" s="34"/>
      <c r="AL8" s="34"/>
      <c r="AM8" s="34"/>
      <c r="AN8" s="34"/>
    </row>
    <row r="9" spans="1:40" s="16" customFormat="1" x14ac:dyDescent="0.25">
      <c r="A9" s="49"/>
      <c r="B9" s="38"/>
      <c r="C9" s="39"/>
      <c r="D9" s="39"/>
      <c r="E9" s="50"/>
      <c r="F9" s="39"/>
      <c r="G9" s="39"/>
      <c r="H9" s="39"/>
      <c r="I9" s="39"/>
      <c r="J9" s="39"/>
      <c r="K9" s="39"/>
      <c r="L9" s="39"/>
      <c r="M9" s="56"/>
      <c r="N9" s="56"/>
      <c r="O9" s="56"/>
      <c r="P9" s="56"/>
      <c r="Q9" s="56"/>
      <c r="R9" s="60"/>
      <c r="S9" s="60"/>
      <c r="T9" s="60"/>
      <c r="U9" s="60"/>
      <c r="V9" s="60"/>
      <c r="W9" s="60"/>
      <c r="X9" s="60"/>
      <c r="Y9" s="47"/>
      <c r="Z9" s="47"/>
      <c r="AA9" s="47"/>
      <c r="AB9" s="47"/>
      <c r="AC9" s="39"/>
      <c r="AD9" s="43"/>
      <c r="AE9" s="43"/>
      <c r="AF9" s="16" t="s">
        <v>58</v>
      </c>
      <c r="AG9" s="43" t="s">
        <v>61</v>
      </c>
      <c r="AH9" s="44"/>
      <c r="AI9" s="44"/>
      <c r="AJ9" s="44"/>
      <c r="AK9" s="44"/>
      <c r="AL9" s="44"/>
      <c r="AM9" s="44"/>
      <c r="AN9" s="44"/>
    </row>
    <row r="10" spans="1:40" s="16" customFormat="1" x14ac:dyDescent="0.25">
      <c r="A10" s="118"/>
      <c r="B10" s="118"/>
      <c r="C10" s="15"/>
      <c r="D10" s="15"/>
      <c r="E10" s="15"/>
      <c r="F10" s="15"/>
      <c r="G10" s="15"/>
      <c r="H10" s="15"/>
      <c r="I10" s="15"/>
      <c r="J10" s="15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8"/>
      <c r="AD10" s="120"/>
      <c r="AE10" s="120"/>
    </row>
    <row r="11" spans="1:40" s="16" customFormat="1" x14ac:dyDescent="0.25">
      <c r="A11" s="118"/>
      <c r="B11" s="118"/>
      <c r="C11" s="15"/>
      <c r="D11" s="15"/>
      <c r="E11" s="15"/>
      <c r="F11" s="15"/>
      <c r="G11" s="15"/>
      <c r="H11" s="15"/>
      <c r="I11" s="15"/>
      <c r="J11" s="119"/>
      <c r="K11" s="119"/>
      <c r="L11" s="15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8"/>
      <c r="AD11" s="120"/>
      <c r="AE11" s="120"/>
    </row>
    <row r="12" spans="1:40" s="16" customFormat="1" x14ac:dyDescent="0.25">
      <c r="A12" s="118"/>
      <c r="B12" s="118"/>
      <c r="C12" s="15"/>
      <c r="D12" s="15"/>
      <c r="E12" s="15"/>
      <c r="F12" s="15"/>
      <c r="G12" s="15"/>
      <c r="H12" s="15"/>
      <c r="I12" s="15"/>
      <c r="J12" s="15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8"/>
      <c r="AD12" s="120"/>
      <c r="AE12" s="120"/>
    </row>
    <row r="13" spans="1:40" s="16" customFormat="1" x14ac:dyDescent="0.25">
      <c r="A13" s="118"/>
      <c r="B13" s="118"/>
      <c r="C13" s="15"/>
      <c r="D13" s="15"/>
      <c r="E13" s="15"/>
      <c r="F13" s="15"/>
      <c r="G13" s="15"/>
      <c r="H13" s="15"/>
      <c r="I13" s="15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8"/>
      <c r="AD13" s="120"/>
      <c r="AE13" s="120"/>
    </row>
    <row r="14" spans="1:40" s="16" customFormat="1" x14ac:dyDescent="0.25">
      <c r="A14" s="118"/>
      <c r="B14" s="118"/>
      <c r="C14" s="15"/>
      <c r="D14" s="15"/>
      <c r="E14" s="15"/>
      <c r="F14" s="15"/>
      <c r="G14" s="15"/>
      <c r="H14" s="15"/>
      <c r="I14" s="15"/>
      <c r="J14" s="119"/>
      <c r="K14" s="119"/>
      <c r="L14" s="15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8"/>
      <c r="AD14" s="120"/>
      <c r="AE14" s="120"/>
    </row>
    <row r="15" spans="1:40" s="16" customFormat="1" x14ac:dyDescent="0.25">
      <c r="A15" s="118"/>
      <c r="B15" s="118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8"/>
      <c r="AD15" s="120"/>
      <c r="AE15" s="120"/>
    </row>
    <row r="16" spans="1:40" s="16" customFormat="1" x14ac:dyDescent="0.25">
      <c r="A16" s="118"/>
      <c r="B16" s="118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8"/>
      <c r="AD16" s="120"/>
      <c r="AE16" s="120"/>
    </row>
    <row r="17" spans="1:31" s="16" customFormat="1" x14ac:dyDescent="0.25">
      <c r="A17" s="118"/>
      <c r="B17" s="118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8"/>
      <c r="AD17" s="120"/>
      <c r="AE17" s="120"/>
    </row>
    <row r="18" spans="1:31" s="16" customFormat="1" x14ac:dyDescent="0.25">
      <c r="A18" s="118"/>
      <c r="B18" s="118"/>
      <c r="C18" s="15"/>
      <c r="D18" s="15"/>
      <c r="E18" s="15"/>
      <c r="F18" s="15"/>
      <c r="G18" s="15"/>
      <c r="H18" s="15"/>
      <c r="I18" s="15"/>
      <c r="J18" s="15"/>
      <c r="K18" s="119"/>
      <c r="L18" s="15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8"/>
      <c r="AD18" s="120"/>
      <c r="AE18" s="120"/>
    </row>
    <row r="19" spans="1:31" s="16" customFormat="1" x14ac:dyDescent="0.25">
      <c r="A19" s="118"/>
      <c r="B19" s="118"/>
      <c r="C19" s="15"/>
      <c r="D19" s="15"/>
      <c r="E19" s="15"/>
      <c r="F19" s="15"/>
      <c r="G19" s="15"/>
      <c r="H19" s="15"/>
      <c r="I19" s="15"/>
      <c r="J19" s="119"/>
      <c r="K19" s="15"/>
      <c r="L19" s="15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8"/>
      <c r="AD19" s="120"/>
      <c r="AE19" s="120"/>
    </row>
    <row r="20" spans="1:31" s="16" customFormat="1" x14ac:dyDescent="0.25">
      <c r="A20" s="118"/>
      <c r="B20" s="1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8"/>
      <c r="AD20" s="120"/>
      <c r="AE20" s="120"/>
    </row>
    <row r="21" spans="1:31" s="16" customFormat="1" x14ac:dyDescent="0.25">
      <c r="A21" s="118"/>
      <c r="B21" s="1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8"/>
      <c r="AD21" s="120"/>
      <c r="AE21" s="120"/>
    </row>
    <row r="22" spans="1:31" s="16" customFormat="1" x14ac:dyDescent="0.25">
      <c r="A22" s="118"/>
      <c r="B22" s="118"/>
      <c r="C22" s="15"/>
      <c r="D22" s="15"/>
      <c r="E22" s="15"/>
      <c r="F22" s="15"/>
      <c r="G22" s="15"/>
      <c r="H22" s="15"/>
      <c r="I22" s="15"/>
      <c r="J22" s="15"/>
      <c r="K22" s="119"/>
      <c r="L22" s="15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8"/>
      <c r="AD22" s="120"/>
      <c r="AE22" s="120"/>
    </row>
    <row r="23" spans="1:31" s="16" customFormat="1" x14ac:dyDescent="0.25">
      <c r="A23" s="118"/>
      <c r="B23" s="11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8"/>
      <c r="AD23" s="120"/>
      <c r="AE23" s="120"/>
    </row>
    <row r="24" spans="1:31" s="16" customFormat="1" x14ac:dyDescent="0.25">
      <c r="A24" s="118"/>
      <c r="B24" s="118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8"/>
      <c r="AD24" s="120"/>
      <c r="AE24" s="120"/>
    </row>
    <row r="25" spans="1:31" s="16" customFormat="1" x14ac:dyDescent="0.25">
      <c r="A25" s="118"/>
      <c r="B25" s="118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8"/>
      <c r="AD25" s="120"/>
      <c r="AE25" s="120"/>
    </row>
    <row r="26" spans="1:31" s="16" customFormat="1" x14ac:dyDescent="0.25">
      <c r="A26" s="118"/>
      <c r="B26" s="118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8"/>
      <c r="AD26" s="120"/>
      <c r="AE26" s="120"/>
    </row>
    <row r="27" spans="1:31" s="16" customFormat="1" x14ac:dyDescent="0.25">
      <c r="A27" s="118"/>
      <c r="B27" s="118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8"/>
      <c r="AD27" s="120"/>
      <c r="AE27" s="120"/>
    </row>
    <row r="28" spans="1:31" s="16" customFormat="1" x14ac:dyDescent="0.25">
      <c r="A28" s="118"/>
      <c r="B28" s="11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8"/>
      <c r="AD28" s="120"/>
      <c r="AE28" s="120"/>
    </row>
    <row r="29" spans="1:31" s="16" customFormat="1" x14ac:dyDescent="0.25">
      <c r="A29" s="118"/>
      <c r="B29" s="11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8"/>
      <c r="AD29" s="120"/>
      <c r="AE29" s="120"/>
    </row>
    <row r="30" spans="1:31" s="16" customFormat="1" x14ac:dyDescent="0.25">
      <c r="A30" s="118"/>
      <c r="B30" s="118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8"/>
      <c r="AD30" s="120"/>
      <c r="AE30" s="120"/>
    </row>
    <row r="31" spans="1:31" s="16" customFormat="1" x14ac:dyDescent="0.25">
      <c r="A31" s="118"/>
      <c r="B31" s="118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8"/>
      <c r="AD31" s="120"/>
      <c r="AE31" s="120"/>
    </row>
    <row r="32" spans="1:31" s="16" customFormat="1" x14ac:dyDescent="0.25">
      <c r="A32" s="118"/>
      <c r="B32" s="118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8"/>
      <c r="AD32" s="120"/>
      <c r="AE32" s="120"/>
    </row>
    <row r="33" spans="1:31" s="16" customFormat="1" x14ac:dyDescent="0.25">
      <c r="A33" s="118"/>
      <c r="B33" s="118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8"/>
      <c r="AD33" s="120"/>
      <c r="AE33" s="120"/>
    </row>
    <row r="34" spans="1:31" s="16" customFormat="1" x14ac:dyDescent="0.25">
      <c r="A34" s="118"/>
      <c r="B34" s="118"/>
      <c r="C34" s="15"/>
      <c r="E34" s="15"/>
      <c r="F34" s="15"/>
      <c r="G34" s="15"/>
      <c r="H34" s="15"/>
      <c r="I34" s="15"/>
      <c r="J34" s="15"/>
      <c r="K34" s="15"/>
      <c r="L34" s="15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8"/>
      <c r="AD34" s="120"/>
      <c r="AE34" s="120"/>
    </row>
    <row r="35" spans="1:31" s="16" customFormat="1" x14ac:dyDescent="0.25">
      <c r="A35" s="118"/>
      <c r="B35" s="11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8"/>
      <c r="AD35" s="120"/>
      <c r="AE35" s="120"/>
    </row>
    <row r="36" spans="1:31" s="16" customFormat="1" x14ac:dyDescent="0.25">
      <c r="A36" s="118"/>
      <c r="B36" s="118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8"/>
      <c r="AD36" s="120"/>
      <c r="AE36" s="120"/>
    </row>
    <row r="37" spans="1:31" s="16" customFormat="1" x14ac:dyDescent="0.25">
      <c r="A37" s="118"/>
      <c r="B37" s="118"/>
      <c r="C37" s="15"/>
      <c r="D37" s="121"/>
      <c r="E37" s="15"/>
      <c r="F37" s="15"/>
      <c r="G37" s="15"/>
      <c r="H37" s="15"/>
      <c r="I37" s="15"/>
      <c r="J37" s="15"/>
      <c r="K37" s="15"/>
      <c r="L37" s="15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8"/>
      <c r="AD37" s="120"/>
      <c r="AE37" s="120"/>
    </row>
    <row r="38" spans="1:31" s="16" customFormat="1" x14ac:dyDescent="0.25">
      <c r="A38" s="118"/>
      <c r="B38" s="11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8"/>
      <c r="AD38" s="120"/>
      <c r="AE38" s="120"/>
    </row>
    <row r="39" spans="1:31" s="16" customFormat="1" x14ac:dyDescent="0.25">
      <c r="A39" s="118"/>
      <c r="B39" s="118"/>
      <c r="C39" s="15"/>
      <c r="D39" s="15"/>
      <c r="E39" s="15"/>
      <c r="F39" s="15"/>
      <c r="G39" s="15"/>
      <c r="H39" s="15"/>
      <c r="I39" s="15"/>
      <c r="J39" s="15"/>
      <c r="K39" s="15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8"/>
      <c r="AD39" s="120"/>
      <c r="AE39" s="120"/>
    </row>
    <row r="40" spans="1:31" s="16" customFormat="1" x14ac:dyDescent="0.25">
      <c r="A40" s="118"/>
      <c r="B40" s="11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8"/>
      <c r="AD40" s="120"/>
      <c r="AE40" s="120"/>
    </row>
    <row r="41" spans="1:31" s="16" customFormat="1" ht="15.75" thickBot="1" x14ac:dyDescent="0.3">
      <c r="A41" s="118"/>
      <c r="B41" s="118"/>
      <c r="C41" s="15"/>
      <c r="D41" s="122"/>
      <c r="E41" s="15"/>
      <c r="F41" s="15"/>
      <c r="G41" s="15"/>
      <c r="H41" s="15"/>
      <c r="I41" s="15"/>
      <c r="J41" s="15"/>
      <c r="K41" s="15"/>
      <c r="L41" s="15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8"/>
      <c r="AD41" s="120"/>
      <c r="AE41" s="120"/>
    </row>
    <row r="42" spans="1:31" s="16" customFormat="1" ht="15.75" thickBot="1" x14ac:dyDescent="0.3">
      <c r="A42" s="118"/>
      <c r="B42" s="118"/>
      <c r="C42" s="15"/>
      <c r="D42" s="122"/>
      <c r="E42" s="15"/>
      <c r="F42" s="15"/>
      <c r="G42" s="15"/>
      <c r="H42" s="15"/>
      <c r="I42" s="15"/>
      <c r="J42" s="15"/>
      <c r="K42" s="15"/>
      <c r="L42" s="15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8"/>
      <c r="AD42" s="120"/>
      <c r="AE42" s="120"/>
    </row>
    <row r="43" spans="1:31" s="16" customFormat="1" ht="15.75" thickBot="1" x14ac:dyDescent="0.3">
      <c r="A43" s="118"/>
      <c r="B43" s="118"/>
      <c r="C43" s="15"/>
      <c r="D43" s="122"/>
      <c r="E43" s="15"/>
      <c r="F43" s="15"/>
      <c r="G43" s="15"/>
      <c r="H43" s="15"/>
      <c r="I43" s="15"/>
      <c r="J43" s="119"/>
      <c r="K43" s="15"/>
      <c r="L43" s="15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8"/>
      <c r="AD43" s="120"/>
      <c r="AE43" s="120"/>
    </row>
    <row r="44" spans="1:31" s="16" customFormat="1" ht="15.75" thickBot="1" x14ac:dyDescent="0.3">
      <c r="A44" s="118"/>
      <c r="B44" s="118"/>
      <c r="C44" s="15"/>
      <c r="D44" s="122"/>
      <c r="E44" s="15"/>
      <c r="F44" s="15"/>
      <c r="G44" s="15"/>
      <c r="H44" s="15"/>
      <c r="I44" s="15"/>
      <c r="J44" s="15"/>
      <c r="K44" s="15"/>
      <c r="L44" s="15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8"/>
      <c r="AD44" s="120"/>
      <c r="AE44" s="120"/>
    </row>
    <row r="45" spans="1:31" s="16" customFormat="1" ht="15.75" thickBot="1" x14ac:dyDescent="0.3">
      <c r="A45" s="118"/>
      <c r="B45" s="118"/>
      <c r="C45" s="15"/>
      <c r="D45" s="122"/>
      <c r="E45" s="15"/>
      <c r="F45" s="15"/>
      <c r="G45" s="15"/>
      <c r="H45" s="15"/>
      <c r="I45" s="15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8"/>
      <c r="AD45" s="120"/>
      <c r="AE45" s="120"/>
    </row>
    <row r="46" spans="1:31" s="16" customFormat="1" ht="15.75" thickBot="1" x14ac:dyDescent="0.3">
      <c r="A46" s="118"/>
      <c r="B46" s="118"/>
      <c r="C46" s="15"/>
      <c r="D46" s="122"/>
      <c r="E46" s="15"/>
      <c r="F46" s="15"/>
      <c r="G46" s="15"/>
      <c r="H46" s="15"/>
      <c r="I46" s="15"/>
      <c r="J46" s="15"/>
      <c r="K46" s="119"/>
      <c r="L46" s="15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8"/>
      <c r="AD46" s="120"/>
      <c r="AE46" s="120"/>
    </row>
    <row r="47" spans="1:31" s="16" customFormat="1" ht="15.75" thickBot="1" x14ac:dyDescent="0.3">
      <c r="A47" s="118"/>
      <c r="B47" s="118"/>
      <c r="C47" s="15"/>
      <c r="D47" s="122"/>
      <c r="E47" s="15"/>
      <c r="F47" s="15"/>
      <c r="G47" s="15"/>
      <c r="H47" s="15"/>
      <c r="I47" s="15"/>
      <c r="J47" s="119"/>
      <c r="K47" s="15"/>
      <c r="L47" s="15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8"/>
      <c r="AD47" s="120"/>
      <c r="AE47" s="120"/>
    </row>
    <row r="48" spans="1:31" s="16" customFormat="1" ht="15.75" thickBot="1" x14ac:dyDescent="0.3">
      <c r="A48" s="118"/>
      <c r="B48" s="118"/>
      <c r="C48" s="15"/>
      <c r="D48" s="122"/>
      <c r="E48" s="15"/>
      <c r="F48" s="15"/>
      <c r="G48" s="15"/>
      <c r="H48" s="15"/>
      <c r="I48" s="15"/>
      <c r="J48" s="15"/>
      <c r="K48" s="15"/>
      <c r="L48" s="15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8"/>
      <c r="AD48" s="120"/>
      <c r="AE48" s="120"/>
    </row>
    <row r="49" spans="1:31" s="16" customFormat="1" ht="15.75" thickBot="1" x14ac:dyDescent="0.3">
      <c r="A49" s="118"/>
      <c r="B49" s="118"/>
      <c r="C49" s="15"/>
      <c r="D49" s="122"/>
      <c r="E49" s="15"/>
      <c r="F49" s="15"/>
      <c r="G49" s="15"/>
      <c r="H49" s="15"/>
      <c r="I49" s="15"/>
      <c r="J49" s="119"/>
      <c r="K49" s="15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8"/>
      <c r="AD49" s="120"/>
      <c r="AE49" s="120"/>
    </row>
    <row r="50" spans="1:31" s="16" customFormat="1" ht="15.75" thickBot="1" x14ac:dyDescent="0.3">
      <c r="A50" s="118"/>
      <c r="B50" s="118"/>
      <c r="C50" s="15"/>
      <c r="D50" s="122"/>
      <c r="E50" s="15"/>
      <c r="F50" s="15"/>
      <c r="G50" s="15"/>
      <c r="H50" s="15"/>
      <c r="I50" s="15"/>
      <c r="J50" s="119"/>
      <c r="K50" s="15"/>
      <c r="L50" s="15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8"/>
      <c r="AD50" s="120"/>
      <c r="AE50" s="120"/>
    </row>
    <row r="51" spans="1:31" s="16" customFormat="1" ht="15.75" thickBot="1" x14ac:dyDescent="0.3">
      <c r="A51" s="118"/>
      <c r="B51" s="118"/>
      <c r="C51" s="15"/>
      <c r="D51" s="122"/>
      <c r="E51" s="15"/>
      <c r="F51" s="15"/>
      <c r="G51" s="15"/>
      <c r="H51" s="15"/>
      <c r="I51" s="15"/>
      <c r="J51" s="119"/>
      <c r="K51" s="119"/>
      <c r="L51" s="15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8"/>
      <c r="AD51" s="120"/>
      <c r="AE51" s="120"/>
    </row>
    <row r="52" spans="1:31" s="16" customFormat="1" ht="15.75" thickBot="1" x14ac:dyDescent="0.3">
      <c r="A52" s="118"/>
      <c r="B52" s="118"/>
      <c r="C52" s="15"/>
      <c r="D52" s="122"/>
      <c r="E52" s="15"/>
      <c r="F52" s="15"/>
      <c r="G52" s="15"/>
      <c r="H52" s="15"/>
      <c r="I52" s="15"/>
      <c r="J52" s="119"/>
      <c r="K52" s="15"/>
      <c r="L52" s="15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8"/>
      <c r="AD52" s="120"/>
      <c r="AE52" s="120"/>
    </row>
    <row r="53" spans="1:31" s="16" customFormat="1" ht="15.75" thickBot="1" x14ac:dyDescent="0.3">
      <c r="A53" s="118"/>
      <c r="B53" s="118"/>
      <c r="C53" s="15"/>
      <c r="D53" s="122"/>
      <c r="E53" s="15"/>
      <c r="F53" s="15"/>
      <c r="G53" s="15"/>
      <c r="H53" s="15"/>
      <c r="I53" s="15"/>
      <c r="J53" s="119"/>
      <c r="K53" s="15"/>
      <c r="L53" s="15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8"/>
      <c r="AD53" s="120"/>
      <c r="AE53" s="120"/>
    </row>
    <row r="54" spans="1:31" s="16" customFormat="1" ht="15.75" thickBot="1" x14ac:dyDescent="0.3">
      <c r="A54" s="118"/>
      <c r="B54" s="118"/>
      <c r="C54" s="15"/>
      <c r="D54" s="122"/>
      <c r="E54" s="15"/>
      <c r="F54" s="15"/>
      <c r="G54" s="15"/>
      <c r="H54" s="15"/>
      <c r="I54" s="15"/>
      <c r="J54" s="119"/>
      <c r="K54" s="15"/>
      <c r="L54" s="15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8"/>
      <c r="AD54" s="120"/>
      <c r="AE54" s="120"/>
    </row>
    <row r="55" spans="1:31" s="16" customFormat="1" ht="15.75" thickBot="1" x14ac:dyDescent="0.3">
      <c r="A55" s="118"/>
      <c r="B55" s="118"/>
      <c r="C55" s="15"/>
      <c r="D55" s="122"/>
      <c r="E55" s="15"/>
      <c r="F55" s="15"/>
      <c r="G55" s="15"/>
      <c r="H55" s="15"/>
      <c r="I55" s="15"/>
      <c r="J55" s="119"/>
      <c r="K55" s="15"/>
      <c r="L55" s="15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8"/>
      <c r="AD55" s="120"/>
      <c r="AE55" s="120"/>
    </row>
    <row r="56" spans="1:31" s="16" customFormat="1" ht="15.75" thickBot="1" x14ac:dyDescent="0.3">
      <c r="A56" s="118"/>
      <c r="B56" s="118"/>
      <c r="C56" s="15"/>
      <c r="D56" s="122"/>
      <c r="E56" s="15"/>
      <c r="F56" s="15"/>
      <c r="G56" s="15"/>
      <c r="H56" s="15"/>
      <c r="I56" s="15"/>
      <c r="J56" s="119"/>
      <c r="K56" s="15"/>
      <c r="L56" s="15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8"/>
      <c r="AD56" s="120"/>
      <c r="AE56" s="120"/>
    </row>
    <row r="57" spans="1:31" s="16" customFormat="1" ht="15.75" thickBot="1" x14ac:dyDescent="0.3">
      <c r="A57" s="118"/>
      <c r="B57" s="118"/>
      <c r="C57" s="15"/>
      <c r="D57" s="122"/>
      <c r="E57" s="15"/>
      <c r="F57" s="15"/>
      <c r="G57" s="15"/>
      <c r="H57" s="15"/>
      <c r="I57" s="15"/>
      <c r="J57" s="119"/>
      <c r="K57" s="119"/>
      <c r="L57" s="15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8"/>
      <c r="AD57" s="120"/>
      <c r="AE57" s="120"/>
    </row>
    <row r="58" spans="1:31" s="16" customFormat="1" ht="15.75" thickBot="1" x14ac:dyDescent="0.3">
      <c r="A58" s="118"/>
      <c r="B58" s="118"/>
      <c r="C58" s="15"/>
      <c r="D58" s="122"/>
      <c r="E58" s="15"/>
      <c r="F58" s="15"/>
      <c r="G58" s="15"/>
      <c r="H58" s="15"/>
      <c r="I58" s="15"/>
      <c r="J58" s="119"/>
      <c r="K58" s="119"/>
      <c r="L58" s="15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8"/>
      <c r="AD58" s="120"/>
      <c r="AE58" s="120"/>
    </row>
    <row r="59" spans="1:31" s="16" customFormat="1" ht="15.75" thickBot="1" x14ac:dyDescent="0.3">
      <c r="A59" s="118"/>
      <c r="B59" s="118"/>
      <c r="C59" s="15"/>
      <c r="D59" s="122"/>
      <c r="E59" s="15"/>
      <c r="F59" s="15"/>
      <c r="G59" s="15"/>
      <c r="H59" s="15"/>
      <c r="I59" s="119"/>
      <c r="J59" s="119"/>
      <c r="K59" s="15"/>
      <c r="L59" s="15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8"/>
      <c r="AD59" s="120"/>
      <c r="AE59" s="120"/>
    </row>
    <row r="60" spans="1:31" s="16" customFormat="1" ht="15.75" thickBot="1" x14ac:dyDescent="0.3">
      <c r="A60" s="118"/>
      <c r="B60" s="118"/>
      <c r="C60" s="15"/>
      <c r="D60" s="122"/>
      <c r="E60" s="15"/>
      <c r="F60" s="15"/>
      <c r="G60" s="15"/>
      <c r="H60" s="15"/>
      <c r="I60" s="119"/>
      <c r="J60" s="119"/>
      <c r="K60" s="15"/>
      <c r="L60" s="15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8"/>
      <c r="AD60" s="120"/>
      <c r="AE60" s="120"/>
    </row>
    <row r="61" spans="1:31" s="16" customFormat="1" ht="15.75" thickBot="1" x14ac:dyDescent="0.3">
      <c r="A61" s="118"/>
      <c r="B61" s="118"/>
      <c r="C61" s="15"/>
      <c r="D61" s="122"/>
      <c r="E61" s="15"/>
      <c r="F61" s="15"/>
      <c r="G61" s="15"/>
      <c r="H61" s="15"/>
      <c r="I61" s="15"/>
      <c r="J61" s="15"/>
      <c r="K61" s="15"/>
      <c r="L61" s="15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8"/>
      <c r="AD61" s="120"/>
      <c r="AE61" s="120"/>
    </row>
    <row r="62" spans="1:31" s="16" customFormat="1" ht="15.75" thickBot="1" x14ac:dyDescent="0.3">
      <c r="A62" s="118"/>
      <c r="B62" s="118"/>
      <c r="C62" s="15"/>
      <c r="D62" s="122"/>
      <c r="E62" s="15"/>
      <c r="F62" s="15"/>
      <c r="G62" s="15"/>
      <c r="H62" s="15"/>
      <c r="I62" s="119"/>
      <c r="J62" s="15"/>
      <c r="K62" s="119"/>
      <c r="L62" s="15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8"/>
      <c r="AD62" s="120"/>
      <c r="AE62" s="120"/>
    </row>
    <row r="63" spans="1:31" s="16" customFormat="1" ht="15.75" thickBot="1" x14ac:dyDescent="0.3">
      <c r="A63" s="118"/>
      <c r="B63" s="118"/>
      <c r="C63" s="15"/>
      <c r="D63" s="122"/>
      <c r="E63" s="15"/>
      <c r="F63" s="15"/>
      <c r="G63" s="15"/>
      <c r="H63" s="15"/>
      <c r="I63" s="119"/>
      <c r="J63" s="15"/>
      <c r="K63" s="15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8"/>
      <c r="AD63" s="120"/>
      <c r="AE63" s="120"/>
    </row>
    <row r="64" spans="1:31" s="16" customFormat="1" ht="15.75" thickBot="1" x14ac:dyDescent="0.3">
      <c r="A64" s="118"/>
      <c r="B64" s="118"/>
      <c r="C64" s="15"/>
      <c r="D64" s="122"/>
      <c r="E64" s="15"/>
      <c r="F64" s="15"/>
      <c r="G64" s="15"/>
      <c r="H64" s="15"/>
      <c r="I64" s="119"/>
      <c r="J64" s="15"/>
      <c r="K64" s="119"/>
      <c r="L64" s="15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8"/>
      <c r="AD64" s="120"/>
      <c r="AE64" s="120"/>
    </row>
    <row r="65" spans="1:32" s="16" customFormat="1" ht="15.75" thickBot="1" x14ac:dyDescent="0.3">
      <c r="A65" s="118"/>
      <c r="B65" s="118"/>
      <c r="C65" s="15"/>
      <c r="D65" s="122"/>
      <c r="E65" s="15"/>
      <c r="F65" s="15"/>
      <c r="G65" s="15"/>
      <c r="H65" s="15"/>
      <c r="I65" s="119"/>
      <c r="J65" s="15"/>
      <c r="K65" s="119"/>
      <c r="L65" s="15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8"/>
      <c r="AD65" s="120"/>
      <c r="AE65" s="120"/>
    </row>
    <row r="66" spans="1:32" s="16" customFormat="1" ht="15.75" thickBot="1" x14ac:dyDescent="0.3">
      <c r="A66" s="118"/>
      <c r="B66" s="118"/>
      <c r="C66" s="15"/>
      <c r="D66" s="122"/>
      <c r="E66" s="15"/>
      <c r="F66" s="15"/>
      <c r="G66" s="15"/>
      <c r="H66" s="15"/>
      <c r="I66" s="119"/>
      <c r="J66" s="15"/>
      <c r="K66" s="119"/>
      <c r="L66" s="15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8"/>
      <c r="AD66" s="120"/>
      <c r="AE66" s="120"/>
    </row>
    <row r="67" spans="1:32" s="16" customFormat="1" ht="15.75" thickBot="1" x14ac:dyDescent="0.3">
      <c r="A67" s="118"/>
      <c r="B67" s="118"/>
      <c r="C67" s="15"/>
      <c r="D67" s="122"/>
      <c r="E67" s="15"/>
      <c r="F67" s="15"/>
      <c r="G67" s="15"/>
      <c r="H67" s="15"/>
      <c r="I67" s="119"/>
      <c r="J67" s="119"/>
      <c r="K67" s="119"/>
      <c r="L67" s="15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8"/>
      <c r="AD67" s="120"/>
      <c r="AE67" s="120"/>
    </row>
    <row r="68" spans="1:32" s="16" customFormat="1" ht="15.75" thickBot="1" x14ac:dyDescent="0.3">
      <c r="A68" s="118"/>
      <c r="B68" s="118"/>
      <c r="C68" s="15"/>
      <c r="D68" s="122"/>
      <c r="E68" s="15"/>
      <c r="F68" s="15"/>
      <c r="G68" s="15"/>
      <c r="H68" s="15"/>
      <c r="I68" s="15"/>
      <c r="J68" s="15"/>
      <c r="K68" s="15"/>
      <c r="L68" s="15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8"/>
      <c r="AD68" s="120"/>
      <c r="AE68" s="120"/>
    </row>
    <row r="69" spans="1:32" s="16" customFormat="1" ht="15.75" thickBot="1" x14ac:dyDescent="0.3">
      <c r="A69" s="118"/>
      <c r="B69" s="118"/>
      <c r="C69" s="15"/>
      <c r="D69" s="122"/>
      <c r="E69" s="15"/>
      <c r="F69" s="15"/>
      <c r="G69" s="15"/>
      <c r="H69" s="15"/>
      <c r="I69" s="119"/>
      <c r="J69" s="119"/>
      <c r="K69" s="119"/>
      <c r="L69" s="15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8"/>
      <c r="AD69" s="120"/>
      <c r="AE69" s="120"/>
    </row>
    <row r="70" spans="1:32" s="16" customFormat="1" ht="15.75" thickBot="1" x14ac:dyDescent="0.3">
      <c r="A70" s="118"/>
      <c r="B70" s="118"/>
      <c r="C70" s="15"/>
      <c r="D70" s="122"/>
      <c r="E70" s="15"/>
      <c r="F70" s="15"/>
      <c r="G70" s="15"/>
      <c r="H70" s="15"/>
      <c r="I70" s="119"/>
      <c r="J70" s="15"/>
      <c r="K70" s="15"/>
      <c r="L70" s="15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8"/>
      <c r="AD70" s="120"/>
      <c r="AE70" s="120"/>
    </row>
    <row r="71" spans="1:32" s="16" customFormat="1" ht="15.75" thickBot="1" x14ac:dyDescent="0.3">
      <c r="A71" s="118"/>
      <c r="B71" s="118"/>
      <c r="C71" s="15"/>
      <c r="D71" s="122"/>
      <c r="E71" s="15"/>
      <c r="F71" s="15"/>
      <c r="G71" s="15"/>
      <c r="H71" s="15"/>
      <c r="I71" s="15"/>
      <c r="J71" s="15"/>
      <c r="K71" s="15"/>
      <c r="L71" s="15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8"/>
      <c r="AD71" s="120"/>
      <c r="AE71" s="120"/>
    </row>
    <row r="72" spans="1:32" s="16" customFormat="1" ht="15.75" thickBot="1" x14ac:dyDescent="0.3">
      <c r="A72" s="118"/>
      <c r="B72" s="118"/>
      <c r="C72" s="15"/>
      <c r="D72" s="122"/>
      <c r="E72" s="15"/>
      <c r="F72" s="15"/>
      <c r="G72" s="15"/>
      <c r="H72" s="15"/>
      <c r="I72" s="119"/>
      <c r="J72" s="15"/>
      <c r="K72" s="15"/>
      <c r="L72" s="15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8"/>
      <c r="AD72" s="120"/>
      <c r="AE72" s="120"/>
    </row>
    <row r="73" spans="1:32" s="16" customFormat="1" ht="15.75" thickBot="1" x14ac:dyDescent="0.3">
      <c r="A73" s="118"/>
      <c r="B73" s="118"/>
      <c r="C73" s="15"/>
      <c r="D73" s="122"/>
      <c r="E73" s="15"/>
      <c r="F73" s="15"/>
      <c r="G73" s="15"/>
      <c r="H73" s="15"/>
      <c r="I73" s="119"/>
      <c r="J73" s="15"/>
      <c r="K73" s="15"/>
      <c r="L73" s="15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8"/>
      <c r="AD73" s="120"/>
      <c r="AE73" s="120"/>
    </row>
    <row r="74" spans="1:32" s="16" customFormat="1" ht="15.75" thickBot="1" x14ac:dyDescent="0.3">
      <c r="A74" s="118"/>
      <c r="B74" s="118"/>
      <c r="C74" s="15"/>
      <c r="D74" s="122"/>
      <c r="E74" s="15"/>
      <c r="F74" s="15"/>
      <c r="G74" s="15"/>
      <c r="H74" s="15"/>
      <c r="I74" s="15"/>
      <c r="J74" s="15"/>
      <c r="K74" s="15"/>
      <c r="L74" s="15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8"/>
      <c r="AD74" s="120"/>
      <c r="AE74" s="120"/>
    </row>
    <row r="75" spans="1:32" s="16" customFormat="1" ht="15.75" thickBot="1" x14ac:dyDescent="0.3">
      <c r="A75" s="118"/>
      <c r="B75" s="118"/>
      <c r="C75" s="15"/>
      <c r="D75" s="122"/>
      <c r="E75" s="15"/>
      <c r="F75" s="15"/>
      <c r="G75" s="15"/>
      <c r="H75" s="15"/>
      <c r="I75" s="15"/>
      <c r="J75" s="15"/>
      <c r="K75" s="15"/>
      <c r="L75" s="15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8"/>
      <c r="AD75" s="120"/>
      <c r="AE75" s="120"/>
    </row>
    <row r="76" spans="1:32" s="16" customFormat="1" ht="15.75" thickBot="1" x14ac:dyDescent="0.3">
      <c r="A76" s="118"/>
      <c r="B76" s="118"/>
      <c r="C76" s="15"/>
      <c r="D76" s="122"/>
      <c r="E76" s="15"/>
      <c r="F76" s="15"/>
      <c r="G76" s="15"/>
      <c r="H76" s="15"/>
      <c r="I76" s="15"/>
      <c r="J76" s="15"/>
      <c r="K76" s="15"/>
      <c r="L76" s="15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8"/>
      <c r="AD76" s="120"/>
      <c r="AE76" s="120"/>
    </row>
    <row r="77" spans="1:32" s="16" customFormat="1" ht="15.75" thickBot="1" x14ac:dyDescent="0.3">
      <c r="A77" s="118"/>
      <c r="B77" s="118"/>
      <c r="C77" s="15"/>
      <c r="D77" s="122"/>
      <c r="E77" s="15"/>
      <c r="F77" s="15"/>
      <c r="G77" s="15"/>
      <c r="H77" s="15"/>
      <c r="I77" s="15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8"/>
      <c r="AD77" s="120"/>
      <c r="AE77" s="120"/>
    </row>
    <row r="78" spans="1:32" s="16" customFormat="1" ht="15.75" thickBot="1" x14ac:dyDescent="0.3">
      <c r="A78" s="118"/>
      <c r="B78" s="118"/>
      <c r="C78" s="15"/>
      <c r="D78" s="122"/>
      <c r="E78" s="15"/>
      <c r="F78" s="15"/>
      <c r="G78" s="15"/>
      <c r="H78" s="15"/>
      <c r="I78" s="15"/>
      <c r="J78" s="15"/>
      <c r="K78" s="15"/>
      <c r="L78" s="15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8"/>
      <c r="AD78" s="120"/>
      <c r="AE78" s="120"/>
    </row>
    <row r="79" spans="1:32" s="16" customFormat="1" ht="15.75" thickBot="1" x14ac:dyDescent="0.3">
      <c r="A79" s="118"/>
      <c r="B79" s="118"/>
      <c r="C79" s="15"/>
      <c r="D79" s="122"/>
      <c r="E79" s="15"/>
      <c r="F79" s="15"/>
      <c r="G79" s="15"/>
      <c r="H79" s="15"/>
      <c r="I79" s="15"/>
      <c r="J79" s="119"/>
      <c r="K79" s="119"/>
      <c r="L79" s="15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8"/>
      <c r="AD79" s="120"/>
      <c r="AE79" s="120"/>
    </row>
    <row r="80" spans="1:32" s="16" customFormat="1" ht="15.75" thickBot="1" x14ac:dyDescent="0.3">
      <c r="A80" s="118"/>
      <c r="B80" s="118"/>
      <c r="C80" s="15"/>
      <c r="D80" s="122"/>
      <c r="E80" s="15"/>
      <c r="F80" s="15"/>
      <c r="G80" s="15"/>
      <c r="H80" s="15"/>
      <c r="I80" s="119"/>
      <c r="J80" s="119"/>
      <c r="K80" s="119"/>
      <c r="L80" s="15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8"/>
      <c r="AE80" s="120"/>
      <c r="AF80" s="120"/>
    </row>
    <row r="81" spans="1:31" s="16" customFormat="1" ht="15.75" thickBot="1" x14ac:dyDescent="0.3">
      <c r="A81" s="118"/>
      <c r="B81" s="118"/>
      <c r="C81" s="15"/>
      <c r="D81" s="122"/>
      <c r="E81" s="15"/>
      <c r="F81" s="15"/>
      <c r="G81" s="15"/>
      <c r="H81" s="15"/>
      <c r="I81" s="119"/>
      <c r="J81" s="119"/>
      <c r="K81" s="119"/>
      <c r="L81" s="15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8"/>
      <c r="AD81" s="120"/>
      <c r="AE81" s="120"/>
    </row>
    <row r="82" spans="1:31" s="16" customFormat="1" ht="15.75" thickBot="1" x14ac:dyDescent="0.3">
      <c r="A82" s="118"/>
      <c r="B82" s="118"/>
      <c r="C82" s="15"/>
      <c r="D82" s="122"/>
      <c r="E82" s="15"/>
      <c r="F82" s="15"/>
      <c r="G82" s="15"/>
      <c r="H82" s="15"/>
      <c r="I82" s="15"/>
      <c r="J82" s="15"/>
      <c r="K82" s="15"/>
      <c r="L82" s="15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8"/>
      <c r="AD82" s="120"/>
      <c r="AE82" s="120"/>
    </row>
    <row r="83" spans="1:31" s="16" customFormat="1" ht="15.75" thickBot="1" x14ac:dyDescent="0.3">
      <c r="A83" s="118"/>
      <c r="B83" s="118"/>
      <c r="C83" s="15"/>
      <c r="D83" s="122"/>
      <c r="E83" s="15"/>
      <c r="F83" s="15"/>
      <c r="G83" s="15"/>
      <c r="H83" s="15"/>
      <c r="I83" s="15"/>
      <c r="J83" s="15"/>
      <c r="K83" s="15"/>
      <c r="L83" s="15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8"/>
      <c r="AD83" s="120"/>
      <c r="AE83" s="120"/>
    </row>
    <row r="84" spans="1:31" s="16" customFormat="1" ht="15.75" thickBot="1" x14ac:dyDescent="0.3">
      <c r="A84" s="118"/>
      <c r="B84" s="118"/>
      <c r="C84" s="15"/>
      <c r="D84" s="122"/>
      <c r="E84" s="15"/>
      <c r="F84" s="15"/>
      <c r="G84" s="15"/>
      <c r="H84" s="15"/>
      <c r="I84" s="119"/>
      <c r="J84" s="15"/>
      <c r="K84" s="15"/>
      <c r="L84" s="15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8"/>
      <c r="AD84" s="120"/>
      <c r="AE84" s="120"/>
    </row>
    <row r="85" spans="1:31" s="16" customFormat="1" ht="15.75" thickBot="1" x14ac:dyDescent="0.3">
      <c r="A85" s="118"/>
      <c r="B85" s="118"/>
      <c r="C85" s="15"/>
      <c r="D85" s="122"/>
      <c r="E85" s="15"/>
      <c r="F85" s="15"/>
      <c r="G85" s="15"/>
      <c r="H85" s="15"/>
      <c r="I85" s="119"/>
      <c r="J85" s="15"/>
      <c r="K85" s="15"/>
      <c r="L85" s="15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8"/>
      <c r="AD85" s="120"/>
      <c r="AE85" s="120"/>
    </row>
    <row r="86" spans="1:31" s="16" customFormat="1" ht="15.75" thickBot="1" x14ac:dyDescent="0.3">
      <c r="A86" s="118"/>
      <c r="B86" s="118"/>
      <c r="C86" s="15"/>
      <c r="D86" s="122"/>
      <c r="E86" s="15"/>
      <c r="F86" s="15"/>
      <c r="G86" s="15"/>
      <c r="H86" s="15"/>
      <c r="I86" s="119"/>
      <c r="J86" s="15"/>
      <c r="K86" s="15"/>
      <c r="L86" s="15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8"/>
      <c r="AD86" s="120"/>
      <c r="AE86" s="120"/>
    </row>
    <row r="87" spans="1:31" s="16" customFormat="1" ht="15.75" thickBot="1" x14ac:dyDescent="0.3">
      <c r="A87" s="118"/>
      <c r="B87" s="118"/>
      <c r="C87" s="15"/>
      <c r="D87" s="122"/>
      <c r="E87" s="15"/>
      <c r="F87" s="15"/>
      <c r="G87" s="15"/>
      <c r="H87" s="15"/>
      <c r="I87" s="119"/>
      <c r="J87" s="15"/>
      <c r="K87" s="15"/>
      <c r="L87" s="15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8"/>
      <c r="AD87" s="120"/>
      <c r="AE87" s="120"/>
    </row>
    <row r="88" spans="1:31" s="16" customFormat="1" ht="15.75" thickBot="1" x14ac:dyDescent="0.3">
      <c r="A88" s="118"/>
      <c r="B88" s="118"/>
      <c r="C88" s="15"/>
      <c r="D88" s="122"/>
      <c r="E88" s="15"/>
      <c r="F88" s="15"/>
      <c r="G88" s="15"/>
      <c r="H88" s="15"/>
      <c r="I88" s="119"/>
      <c r="J88" s="119"/>
      <c r="K88" s="119"/>
      <c r="L88" s="15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8"/>
      <c r="AD88" s="120"/>
      <c r="AE88" s="120"/>
    </row>
    <row r="89" spans="1:31" s="16" customFormat="1" ht="15.75" thickBot="1" x14ac:dyDescent="0.3">
      <c r="A89" s="118"/>
      <c r="B89" s="118"/>
      <c r="C89" s="15"/>
      <c r="D89" s="122"/>
      <c r="E89" s="15"/>
      <c r="F89" s="15"/>
      <c r="G89" s="15"/>
      <c r="H89" s="15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8"/>
      <c r="AD89" s="120"/>
      <c r="AE89" s="120"/>
    </row>
    <row r="90" spans="1:31" s="16" customFormat="1" ht="15.75" thickBot="1" x14ac:dyDescent="0.3">
      <c r="A90" s="118"/>
      <c r="B90" s="118"/>
      <c r="C90" s="15"/>
      <c r="D90" s="122"/>
      <c r="E90" s="15"/>
      <c r="F90" s="15"/>
      <c r="G90" s="15"/>
      <c r="H90" s="15"/>
      <c r="I90" s="119"/>
      <c r="J90" s="119"/>
      <c r="K90" s="15"/>
      <c r="L90" s="15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8"/>
      <c r="AD90" s="120"/>
      <c r="AE90" s="120"/>
    </row>
    <row r="91" spans="1:31" s="16" customFormat="1" ht="15.75" thickBot="1" x14ac:dyDescent="0.3">
      <c r="A91" s="118"/>
      <c r="B91" s="118"/>
      <c r="C91" s="15"/>
      <c r="D91" s="122"/>
      <c r="E91" s="15"/>
      <c r="F91" s="15"/>
      <c r="G91" s="15"/>
      <c r="H91" s="15"/>
      <c r="I91" s="119"/>
      <c r="J91" s="119"/>
      <c r="K91" s="15"/>
      <c r="L91" s="15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8"/>
      <c r="AD91" s="120"/>
      <c r="AE91" s="120"/>
    </row>
    <row r="92" spans="1:31" s="16" customFormat="1" ht="15.75" thickBot="1" x14ac:dyDescent="0.3">
      <c r="A92" s="118"/>
      <c r="B92" s="118"/>
      <c r="C92" s="15"/>
      <c r="D92" s="122"/>
      <c r="E92" s="15"/>
      <c r="F92" s="15"/>
      <c r="G92" s="15"/>
      <c r="H92" s="15"/>
      <c r="I92" s="119"/>
      <c r="J92" s="119"/>
      <c r="K92" s="119"/>
      <c r="L92" s="15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8"/>
      <c r="AD92" s="120"/>
      <c r="AE92" s="120"/>
    </row>
    <row r="93" spans="1:31" s="16" customFormat="1" ht="15.75" thickBot="1" x14ac:dyDescent="0.3">
      <c r="A93" s="118"/>
      <c r="B93" s="118"/>
      <c r="C93" s="15"/>
      <c r="D93" s="122"/>
      <c r="E93" s="15"/>
      <c r="F93" s="15"/>
      <c r="G93" s="15"/>
      <c r="H93" s="15"/>
      <c r="I93" s="119"/>
      <c r="J93" s="119"/>
      <c r="K93" s="15"/>
      <c r="L93" s="15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8"/>
      <c r="AD93" s="120"/>
      <c r="AE93" s="120"/>
    </row>
    <row r="94" spans="1:31" s="16" customFormat="1" ht="15.75" thickBot="1" x14ac:dyDescent="0.3">
      <c r="A94" s="118"/>
      <c r="B94" s="118"/>
      <c r="C94" s="15"/>
      <c r="D94" s="122"/>
      <c r="E94" s="15"/>
      <c r="F94" s="15"/>
      <c r="G94" s="15"/>
      <c r="H94" s="15"/>
      <c r="I94" s="15"/>
      <c r="J94" s="15"/>
      <c r="K94" s="15"/>
      <c r="L94" s="15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8"/>
      <c r="AD94" s="120"/>
      <c r="AE94" s="120"/>
    </row>
    <row r="95" spans="1:31" s="16" customFormat="1" ht="15.75" thickBot="1" x14ac:dyDescent="0.3">
      <c r="A95" s="118"/>
      <c r="B95" s="118"/>
      <c r="C95" s="15"/>
      <c r="D95" s="122"/>
      <c r="E95" s="15"/>
      <c r="F95" s="15"/>
      <c r="G95" s="15"/>
      <c r="H95" s="15"/>
      <c r="I95" s="15"/>
      <c r="J95" s="15"/>
      <c r="K95" s="15"/>
      <c r="L95" s="15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8"/>
      <c r="AD95" s="120"/>
      <c r="AE95" s="120"/>
    </row>
    <row r="96" spans="1:31" s="16" customFormat="1" ht="15.75" thickBot="1" x14ac:dyDescent="0.3">
      <c r="A96" s="118"/>
      <c r="B96" s="118"/>
      <c r="C96" s="15"/>
      <c r="D96" s="122"/>
      <c r="E96" s="15"/>
      <c r="F96" s="15"/>
      <c r="G96" s="15"/>
      <c r="H96" s="15"/>
      <c r="I96" s="119"/>
      <c r="J96" s="119"/>
      <c r="K96" s="15"/>
      <c r="L96" s="15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8"/>
      <c r="AD96" s="120"/>
      <c r="AE96" s="120"/>
    </row>
    <row r="97" spans="1:31" s="16" customFormat="1" ht="15.75" thickBot="1" x14ac:dyDescent="0.3">
      <c r="A97" s="118"/>
      <c r="B97" s="118"/>
      <c r="C97" s="15"/>
      <c r="D97" s="122"/>
      <c r="E97" s="15"/>
      <c r="F97" s="15"/>
      <c r="G97" s="15"/>
      <c r="H97" s="15"/>
      <c r="I97" s="15"/>
      <c r="J97" s="119"/>
      <c r="K97" s="15"/>
      <c r="L97" s="15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8"/>
      <c r="AD97" s="120"/>
      <c r="AE97" s="120"/>
    </row>
    <row r="98" spans="1:31" s="16" customFormat="1" ht="15.75" thickBot="1" x14ac:dyDescent="0.3">
      <c r="A98" s="118"/>
      <c r="B98" s="118"/>
      <c r="C98" s="15"/>
      <c r="D98" s="122"/>
      <c r="E98" s="15"/>
      <c r="F98" s="15"/>
      <c r="G98" s="15"/>
      <c r="H98" s="15"/>
      <c r="I98" s="15"/>
      <c r="J98" s="15"/>
      <c r="K98" s="15"/>
      <c r="L98" s="15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8"/>
      <c r="AD98" s="120"/>
      <c r="AE98" s="120"/>
    </row>
    <row r="99" spans="1:31" s="16" customFormat="1" ht="15.75" thickBot="1" x14ac:dyDescent="0.3">
      <c r="A99" s="118"/>
      <c r="B99" s="118"/>
      <c r="C99" s="15"/>
      <c r="D99" s="122"/>
      <c r="E99" s="15"/>
      <c r="F99" s="15"/>
      <c r="G99" s="15"/>
      <c r="H99" s="15"/>
      <c r="I99" s="119"/>
      <c r="J99" s="15"/>
      <c r="K99" s="15"/>
      <c r="L99" s="15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8"/>
      <c r="AD99" s="120"/>
      <c r="AE99" s="120"/>
    </row>
    <row r="100" spans="1:31" s="16" customFormat="1" ht="15.75" thickBot="1" x14ac:dyDescent="0.3">
      <c r="A100" s="118"/>
      <c r="B100" s="118"/>
      <c r="C100" s="15"/>
      <c r="D100" s="122"/>
      <c r="E100" s="15"/>
      <c r="F100" s="15"/>
      <c r="G100" s="15"/>
      <c r="H100" s="15"/>
      <c r="I100" s="119"/>
      <c r="J100" s="15"/>
      <c r="K100" s="15"/>
      <c r="L100" s="15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8"/>
      <c r="AD100" s="120"/>
      <c r="AE100" s="120"/>
    </row>
    <row r="101" spans="1:31" s="16" customFormat="1" ht="15.75" thickBot="1" x14ac:dyDescent="0.3">
      <c r="A101" s="118"/>
      <c r="B101" s="118"/>
      <c r="C101" s="15"/>
      <c r="D101" s="122"/>
      <c r="E101" s="15"/>
      <c r="F101" s="15"/>
      <c r="G101" s="15"/>
      <c r="H101" s="15"/>
      <c r="I101" s="119"/>
      <c r="J101" s="15"/>
      <c r="K101" s="15"/>
      <c r="L101" s="15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8"/>
      <c r="AD101" s="120"/>
      <c r="AE101" s="120"/>
    </row>
    <row r="102" spans="1:31" s="16" customFormat="1" ht="15.75" thickBot="1" x14ac:dyDescent="0.3">
      <c r="A102" s="118"/>
      <c r="B102" s="118"/>
      <c r="C102" s="15"/>
      <c r="D102" s="122"/>
      <c r="E102" s="15"/>
      <c r="F102" s="15"/>
      <c r="G102" s="15"/>
      <c r="H102" s="15"/>
      <c r="I102" s="119"/>
      <c r="J102" s="15"/>
      <c r="K102" s="15"/>
      <c r="L102" s="15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8"/>
      <c r="AD102" s="120"/>
      <c r="AE102" s="120"/>
    </row>
    <row r="103" spans="1:31" s="16" customFormat="1" ht="15.75" thickBot="1" x14ac:dyDescent="0.3">
      <c r="A103" s="118"/>
      <c r="B103" s="118"/>
      <c r="C103" s="15"/>
      <c r="D103" s="122"/>
      <c r="E103" s="15"/>
      <c r="F103" s="15"/>
      <c r="G103" s="15"/>
      <c r="H103" s="15"/>
      <c r="I103" s="119"/>
      <c r="J103" s="15"/>
      <c r="K103" s="15"/>
      <c r="L103" s="15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8"/>
      <c r="AD103" s="120"/>
      <c r="AE103" s="120"/>
    </row>
    <row r="104" spans="1:31" s="16" customFormat="1" ht="15.75" thickBot="1" x14ac:dyDescent="0.3">
      <c r="A104" s="118"/>
      <c r="B104" s="118"/>
      <c r="C104" s="15"/>
      <c r="D104" s="122"/>
      <c r="E104" s="15"/>
      <c r="F104" s="15"/>
      <c r="G104" s="15"/>
      <c r="H104" s="15"/>
      <c r="I104" s="119"/>
      <c r="J104" s="119"/>
      <c r="K104" s="119"/>
      <c r="L104" s="15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8"/>
      <c r="AD104" s="120"/>
      <c r="AE104" s="120"/>
    </row>
    <row r="105" spans="1:31" s="16" customFormat="1" ht="15.75" thickBot="1" x14ac:dyDescent="0.3">
      <c r="A105" s="118"/>
      <c r="B105" s="118"/>
      <c r="C105" s="15"/>
      <c r="D105" s="122"/>
      <c r="E105" s="15"/>
      <c r="F105" s="15"/>
      <c r="G105" s="15"/>
      <c r="H105" s="15"/>
      <c r="I105" s="15"/>
      <c r="J105" s="119"/>
      <c r="K105" s="119"/>
      <c r="L105" s="15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8"/>
      <c r="AD105" s="120"/>
      <c r="AE105" s="120"/>
    </row>
    <row r="106" spans="1:31" s="16" customFormat="1" ht="15.75" thickBot="1" x14ac:dyDescent="0.3">
      <c r="A106" s="118"/>
      <c r="B106" s="118"/>
      <c r="C106" s="15"/>
      <c r="D106" s="122"/>
      <c r="E106" s="15"/>
      <c r="F106" s="15"/>
      <c r="G106" s="15"/>
      <c r="H106" s="15"/>
      <c r="I106" s="119"/>
      <c r="J106" s="119"/>
      <c r="K106" s="119"/>
      <c r="L106" s="15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8"/>
      <c r="AD106" s="120"/>
      <c r="AE106" s="120"/>
    </row>
    <row r="107" spans="1:31" s="16" customFormat="1" ht="15.75" thickBot="1" x14ac:dyDescent="0.3">
      <c r="A107" s="118"/>
      <c r="B107" s="118"/>
      <c r="C107" s="15"/>
      <c r="D107" s="122"/>
      <c r="E107" s="15"/>
      <c r="F107" s="15"/>
      <c r="G107" s="15"/>
      <c r="H107" s="15"/>
      <c r="I107" s="119"/>
      <c r="J107" s="119"/>
      <c r="K107" s="119"/>
      <c r="L107" s="15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8"/>
      <c r="AD107" s="120"/>
      <c r="AE107" s="120"/>
    </row>
    <row r="108" spans="1:31" s="16" customFormat="1" ht="15.75" thickBot="1" x14ac:dyDescent="0.3">
      <c r="A108" s="118"/>
      <c r="B108" s="118"/>
      <c r="C108" s="15"/>
      <c r="D108" s="122"/>
      <c r="E108" s="15"/>
      <c r="F108" s="15"/>
      <c r="G108" s="15"/>
      <c r="H108" s="15"/>
      <c r="I108" s="119"/>
      <c r="J108" s="119"/>
      <c r="K108" s="119"/>
      <c r="L108" s="15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8"/>
      <c r="AD108" s="120"/>
      <c r="AE108" s="120"/>
    </row>
    <row r="109" spans="1:31" s="16" customFormat="1" ht="15.75" thickBot="1" x14ac:dyDescent="0.3">
      <c r="A109" s="118"/>
      <c r="B109" s="118"/>
      <c r="C109" s="15"/>
      <c r="D109" s="122"/>
      <c r="E109" s="15"/>
      <c r="F109" s="15"/>
      <c r="G109" s="15"/>
      <c r="H109" s="15"/>
      <c r="I109" s="119"/>
      <c r="J109" s="119"/>
      <c r="K109" s="119"/>
      <c r="L109" s="15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8"/>
      <c r="AD109" s="120"/>
      <c r="AE109" s="120"/>
    </row>
    <row r="110" spans="1:31" s="16" customFormat="1" ht="15.75" thickBot="1" x14ac:dyDescent="0.3">
      <c r="A110" s="118"/>
      <c r="B110" s="118"/>
      <c r="C110" s="15"/>
      <c r="D110" s="122"/>
      <c r="E110" s="15"/>
      <c r="F110" s="15"/>
      <c r="G110" s="15"/>
      <c r="H110" s="15"/>
      <c r="I110" s="119"/>
      <c r="J110" s="15"/>
      <c r="K110" s="15"/>
      <c r="L110" s="15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8"/>
      <c r="AD110" s="120"/>
      <c r="AE110" s="120"/>
    </row>
    <row r="111" spans="1:31" s="16" customFormat="1" ht="15.75" thickBot="1" x14ac:dyDescent="0.3">
      <c r="A111" s="118"/>
      <c r="B111" s="118"/>
      <c r="C111" s="15"/>
      <c r="D111" s="122"/>
      <c r="E111" s="15"/>
      <c r="F111" s="15"/>
      <c r="G111" s="15"/>
      <c r="H111" s="15"/>
      <c r="I111" s="119"/>
      <c r="J111" s="119"/>
      <c r="K111" s="119"/>
      <c r="L111" s="15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8"/>
      <c r="AD111" s="120"/>
      <c r="AE111" s="120"/>
    </row>
    <row r="112" spans="1:31" s="16" customFormat="1" ht="15.75" thickBot="1" x14ac:dyDescent="0.3">
      <c r="A112" s="118"/>
      <c r="B112" s="118"/>
      <c r="C112" s="15"/>
      <c r="D112" s="122"/>
      <c r="E112" s="15"/>
      <c r="F112" s="15"/>
      <c r="G112" s="15"/>
      <c r="H112" s="15"/>
      <c r="I112" s="119"/>
      <c r="J112" s="119"/>
      <c r="K112" s="119"/>
      <c r="L112" s="15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8"/>
      <c r="AD112" s="120"/>
      <c r="AE112" s="120"/>
    </row>
    <row r="113" spans="1:31" s="16" customFormat="1" ht="15.75" thickBot="1" x14ac:dyDescent="0.3">
      <c r="A113" s="118"/>
      <c r="B113" s="118"/>
      <c r="C113" s="15"/>
      <c r="D113" s="122"/>
      <c r="E113" s="15"/>
      <c r="F113" s="15"/>
      <c r="G113" s="15"/>
      <c r="H113" s="15"/>
      <c r="I113" s="119"/>
      <c r="J113" s="119"/>
      <c r="K113" s="15"/>
      <c r="L113" s="15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8"/>
      <c r="AD113" s="120"/>
      <c r="AE113" s="120"/>
    </row>
    <row r="114" spans="1:31" s="16" customFormat="1" ht="15.75" thickBot="1" x14ac:dyDescent="0.3">
      <c r="A114" s="118"/>
      <c r="B114" s="118"/>
      <c r="C114" s="15"/>
      <c r="D114" s="122"/>
      <c r="E114" s="15"/>
      <c r="F114" s="15"/>
      <c r="G114" s="15"/>
      <c r="H114" s="15"/>
      <c r="I114" s="15"/>
      <c r="J114" s="119"/>
      <c r="K114" s="15"/>
      <c r="L114" s="15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8"/>
      <c r="AD114" s="120"/>
      <c r="AE114" s="120"/>
    </row>
    <row r="115" spans="1:31" s="16" customFormat="1" ht="15.75" thickBot="1" x14ac:dyDescent="0.3">
      <c r="A115" s="118"/>
      <c r="B115" s="118"/>
      <c r="C115" s="15"/>
      <c r="D115" s="122"/>
      <c r="E115" s="15"/>
      <c r="F115" s="15"/>
      <c r="G115" s="15"/>
      <c r="H115" s="15"/>
      <c r="I115" s="15"/>
      <c r="J115" s="119"/>
      <c r="K115" s="15"/>
      <c r="L115" s="15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8"/>
      <c r="AD115" s="120"/>
      <c r="AE115" s="120"/>
    </row>
    <row r="116" spans="1:31" s="16" customFormat="1" ht="15.75" thickBot="1" x14ac:dyDescent="0.3">
      <c r="A116" s="118"/>
      <c r="B116" s="118"/>
      <c r="C116" s="15"/>
      <c r="D116" s="122"/>
      <c r="E116" s="15"/>
      <c r="F116" s="15"/>
      <c r="G116" s="15"/>
      <c r="H116" s="15"/>
      <c r="I116" s="15"/>
      <c r="J116" s="119"/>
      <c r="K116" s="15"/>
      <c r="L116" s="15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  <c r="AC116" s="118"/>
      <c r="AD116" s="120"/>
      <c r="AE116" s="120"/>
    </row>
    <row r="117" spans="1:31" s="16" customFormat="1" ht="15.75" thickBot="1" x14ac:dyDescent="0.3">
      <c r="A117" s="118"/>
      <c r="B117" s="118"/>
      <c r="C117" s="15"/>
      <c r="D117" s="122"/>
      <c r="E117" s="15"/>
      <c r="F117" s="15"/>
      <c r="G117" s="15"/>
      <c r="H117" s="15"/>
      <c r="I117" s="15"/>
      <c r="J117" s="119"/>
      <c r="K117" s="15"/>
      <c r="L117" s="15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8"/>
      <c r="AD117" s="120"/>
      <c r="AE117" s="120"/>
    </row>
    <row r="118" spans="1:31" s="16" customFormat="1" ht="15.75" thickBot="1" x14ac:dyDescent="0.3">
      <c r="A118" s="118"/>
      <c r="B118" s="118"/>
      <c r="C118" s="15"/>
      <c r="D118" s="122"/>
      <c r="E118" s="15"/>
      <c r="F118" s="15"/>
      <c r="G118" s="15"/>
      <c r="H118" s="15"/>
      <c r="I118" s="15"/>
      <c r="J118" s="119"/>
      <c r="K118" s="119"/>
      <c r="L118" s="15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  <c r="AC118" s="118"/>
      <c r="AD118" s="120"/>
      <c r="AE118" s="120"/>
    </row>
    <row r="119" spans="1:31" s="16" customFormat="1" ht="15.75" thickBot="1" x14ac:dyDescent="0.3">
      <c r="A119" s="118"/>
      <c r="B119" s="118"/>
      <c r="C119" s="15"/>
      <c r="D119" s="122"/>
      <c r="E119" s="15"/>
      <c r="F119" s="15"/>
      <c r="G119" s="15"/>
      <c r="H119" s="15"/>
      <c r="I119" s="15"/>
      <c r="J119" s="15"/>
      <c r="K119" s="15"/>
      <c r="L119" s="15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18"/>
      <c r="AD119" s="120"/>
      <c r="AE119" s="120"/>
    </row>
    <row r="120" spans="1:31" s="16" customFormat="1" ht="15.75" thickBot="1" x14ac:dyDescent="0.3">
      <c r="A120" s="118"/>
      <c r="B120" s="118"/>
      <c r="C120" s="15"/>
      <c r="D120" s="122"/>
      <c r="E120" s="15"/>
      <c r="F120" s="15"/>
      <c r="G120" s="15"/>
      <c r="H120" s="15"/>
      <c r="I120" s="119"/>
      <c r="J120" s="15"/>
      <c r="K120" s="15"/>
      <c r="L120" s="15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8"/>
      <c r="AD120" s="120"/>
      <c r="AE120" s="120"/>
    </row>
    <row r="121" spans="1:31" s="16" customFormat="1" ht="15.75" thickBot="1" x14ac:dyDescent="0.3">
      <c r="A121" s="118"/>
      <c r="B121" s="118"/>
      <c r="C121" s="15"/>
      <c r="D121" s="122"/>
      <c r="E121" s="15"/>
      <c r="F121" s="15"/>
      <c r="G121" s="15"/>
      <c r="H121" s="15"/>
      <c r="I121" s="119"/>
      <c r="J121" s="15"/>
      <c r="K121" s="15"/>
      <c r="L121" s="15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8"/>
      <c r="AD121" s="120"/>
      <c r="AE121" s="120"/>
    </row>
    <row r="122" spans="1:31" s="16" customFormat="1" ht="15.75" thickBot="1" x14ac:dyDescent="0.3">
      <c r="A122" s="118"/>
      <c r="B122" s="118"/>
      <c r="C122" s="15"/>
      <c r="D122" s="122"/>
      <c r="E122" s="15"/>
      <c r="F122" s="15"/>
      <c r="G122" s="15"/>
      <c r="H122" s="15"/>
      <c r="I122" s="119"/>
      <c r="J122" s="119"/>
      <c r="K122" s="15"/>
      <c r="L122" s="15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8"/>
      <c r="AD122" s="120"/>
      <c r="AE122" s="120"/>
    </row>
    <row r="123" spans="1:31" s="16" customFormat="1" ht="15.75" thickBot="1" x14ac:dyDescent="0.3">
      <c r="A123" s="118"/>
      <c r="B123" s="118"/>
      <c r="C123" s="15"/>
      <c r="D123" s="122"/>
      <c r="E123" s="15"/>
      <c r="F123" s="15"/>
      <c r="G123" s="15"/>
      <c r="H123" s="15"/>
      <c r="I123" s="119"/>
      <c r="J123" s="15"/>
      <c r="K123" s="15"/>
      <c r="L123" s="15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8"/>
      <c r="AD123" s="120"/>
      <c r="AE123" s="120"/>
    </row>
    <row r="124" spans="1:31" s="16" customFormat="1" ht="15.75" thickBot="1" x14ac:dyDescent="0.3">
      <c r="A124" s="118"/>
      <c r="B124" s="118"/>
      <c r="C124" s="15"/>
      <c r="D124" s="122"/>
      <c r="E124" s="15"/>
      <c r="F124" s="15"/>
      <c r="G124" s="15"/>
      <c r="H124" s="15"/>
      <c r="I124" s="119"/>
      <c r="J124" s="119"/>
      <c r="K124" s="15"/>
      <c r="L124" s="15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8"/>
      <c r="AD124" s="120"/>
      <c r="AE124" s="120"/>
    </row>
    <row r="125" spans="1:31" s="16" customFormat="1" ht="15.75" thickBot="1" x14ac:dyDescent="0.3">
      <c r="A125" s="118"/>
      <c r="B125" s="118"/>
      <c r="C125" s="15"/>
      <c r="D125" s="122"/>
      <c r="E125" s="15"/>
      <c r="F125" s="15"/>
      <c r="G125" s="15"/>
      <c r="H125" s="15"/>
      <c r="I125" s="119"/>
      <c r="J125" s="15"/>
      <c r="K125" s="15"/>
      <c r="L125" s="15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8"/>
      <c r="AD125" s="120"/>
      <c r="AE125" s="120"/>
    </row>
    <row r="126" spans="1:31" s="16" customFormat="1" ht="15.75" thickBot="1" x14ac:dyDescent="0.3">
      <c r="A126" s="118"/>
      <c r="B126" s="118"/>
      <c r="C126" s="15"/>
      <c r="D126" s="122"/>
      <c r="E126" s="15"/>
      <c r="F126" s="15"/>
      <c r="G126" s="15"/>
      <c r="H126" s="15"/>
      <c r="I126" s="119"/>
      <c r="J126" s="15"/>
      <c r="K126" s="15"/>
      <c r="L126" s="15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8"/>
      <c r="AD126" s="120"/>
      <c r="AE126" s="120"/>
    </row>
    <row r="127" spans="1:31" s="16" customFormat="1" ht="15.75" thickBot="1" x14ac:dyDescent="0.3">
      <c r="A127" s="118"/>
      <c r="B127" s="118"/>
      <c r="C127" s="15"/>
      <c r="D127" s="122"/>
      <c r="E127" s="15"/>
      <c r="F127" s="15"/>
      <c r="G127" s="15"/>
      <c r="H127" s="15"/>
      <c r="I127" s="119"/>
      <c r="J127" s="15"/>
      <c r="K127" s="15"/>
      <c r="L127" s="15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8"/>
      <c r="AD127" s="120"/>
      <c r="AE127" s="120"/>
    </row>
    <row r="128" spans="1:31" s="16" customFormat="1" ht="15.75" thickBot="1" x14ac:dyDescent="0.3">
      <c r="A128" s="118"/>
      <c r="B128" s="118"/>
      <c r="C128" s="15"/>
      <c r="D128" s="122"/>
      <c r="E128" s="15"/>
      <c r="F128" s="15"/>
      <c r="G128" s="15"/>
      <c r="H128" s="15"/>
      <c r="I128" s="119"/>
      <c r="J128" s="15"/>
      <c r="K128" s="15"/>
      <c r="L128" s="15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8"/>
      <c r="AD128" s="120"/>
      <c r="AE128" s="120"/>
    </row>
    <row r="129" spans="1:31" s="16" customFormat="1" ht="15.75" thickBot="1" x14ac:dyDescent="0.3">
      <c r="A129" s="118"/>
      <c r="B129" s="118"/>
      <c r="C129" s="15"/>
      <c r="D129" s="122"/>
      <c r="E129" s="15"/>
      <c r="F129" s="15"/>
      <c r="G129" s="15"/>
      <c r="H129" s="15"/>
      <c r="I129" s="119"/>
      <c r="J129" s="15"/>
      <c r="K129" s="15"/>
      <c r="L129" s="15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8"/>
      <c r="AD129" s="120"/>
      <c r="AE129" s="120"/>
    </row>
    <row r="130" spans="1:31" s="16" customFormat="1" ht="15.75" thickBot="1" x14ac:dyDescent="0.3">
      <c r="A130" s="118"/>
      <c r="B130" s="118"/>
      <c r="C130" s="15"/>
      <c r="D130" s="122"/>
      <c r="E130" s="15"/>
      <c r="F130" s="15"/>
      <c r="G130" s="15"/>
      <c r="H130" s="15"/>
      <c r="I130" s="119"/>
      <c r="J130" s="15"/>
      <c r="K130" s="15"/>
      <c r="L130" s="15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8"/>
      <c r="AD130" s="120"/>
      <c r="AE130" s="120"/>
    </row>
    <row r="131" spans="1:31" s="16" customFormat="1" ht="15.75" thickBot="1" x14ac:dyDescent="0.3">
      <c r="A131" s="118"/>
      <c r="B131" s="118"/>
      <c r="C131" s="15"/>
      <c r="D131" s="122"/>
      <c r="E131" s="15"/>
      <c r="F131" s="15"/>
      <c r="G131" s="15"/>
      <c r="H131" s="15"/>
      <c r="I131" s="15"/>
      <c r="J131" s="15"/>
      <c r="K131" s="15"/>
      <c r="L131" s="15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8"/>
      <c r="AD131" s="120"/>
      <c r="AE131" s="120"/>
    </row>
    <row r="132" spans="1:31" s="16" customFormat="1" ht="15.75" thickBot="1" x14ac:dyDescent="0.3">
      <c r="A132" s="118"/>
      <c r="B132" s="118"/>
      <c r="C132" s="15"/>
      <c r="D132" s="122"/>
      <c r="E132" s="15"/>
      <c r="F132" s="15"/>
      <c r="G132" s="15"/>
      <c r="H132" s="15"/>
      <c r="I132" s="119"/>
      <c r="J132" s="119"/>
      <c r="K132" s="15"/>
      <c r="L132" s="15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8"/>
      <c r="AD132" s="120"/>
      <c r="AE132" s="120"/>
    </row>
    <row r="133" spans="1:31" s="16" customFormat="1" x14ac:dyDescent="0.25">
      <c r="A133" s="118"/>
      <c r="B133" s="118"/>
      <c r="C133" s="15"/>
      <c r="E133" s="15"/>
      <c r="F133" s="15"/>
      <c r="G133" s="15"/>
      <c r="H133" s="15"/>
      <c r="I133" s="119"/>
      <c r="J133" s="15"/>
      <c r="K133" s="15"/>
      <c r="L133" s="15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8"/>
      <c r="AD133" s="120"/>
      <c r="AE133" s="120"/>
    </row>
    <row r="134" spans="1:31" s="16" customFormat="1" ht="15.75" thickBot="1" x14ac:dyDescent="0.3">
      <c r="A134" s="118"/>
      <c r="B134" s="118"/>
      <c r="C134" s="15"/>
      <c r="D134" s="122"/>
      <c r="E134" s="15"/>
      <c r="F134" s="15"/>
      <c r="G134" s="15"/>
      <c r="H134" s="15"/>
      <c r="I134" s="119"/>
      <c r="J134" s="15"/>
      <c r="K134" s="15"/>
      <c r="L134" s="15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  <c r="AC134" s="118"/>
      <c r="AD134" s="120"/>
      <c r="AE134" s="120"/>
    </row>
    <row r="135" spans="1:31" s="16" customFormat="1" ht="15.75" thickBot="1" x14ac:dyDescent="0.3">
      <c r="A135" s="118"/>
      <c r="B135" s="118"/>
      <c r="C135" s="15"/>
      <c r="D135" s="122"/>
      <c r="E135" s="15"/>
      <c r="F135" s="15"/>
      <c r="G135" s="15"/>
      <c r="H135" s="15"/>
      <c r="I135" s="119"/>
      <c r="J135" s="15"/>
      <c r="K135" s="15"/>
      <c r="L135" s="15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8"/>
      <c r="AD135" s="120"/>
      <c r="AE135" s="120"/>
    </row>
    <row r="136" spans="1:31" s="16" customFormat="1" ht="15.75" thickBot="1" x14ac:dyDescent="0.3">
      <c r="A136" s="118"/>
      <c r="B136" s="118"/>
      <c r="C136" s="15"/>
      <c r="D136" s="122"/>
      <c r="E136" s="15"/>
      <c r="F136" s="15"/>
      <c r="G136" s="15"/>
      <c r="H136" s="15"/>
      <c r="I136" s="119"/>
      <c r="J136" s="15"/>
      <c r="K136" s="15"/>
      <c r="L136" s="15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8"/>
      <c r="AD136" s="120"/>
      <c r="AE136" s="120"/>
    </row>
    <row r="137" spans="1:31" s="16" customFormat="1" x14ac:dyDescent="0.25">
      <c r="A137" s="118"/>
      <c r="B137" s="118"/>
      <c r="C137" s="15"/>
      <c r="E137" s="15"/>
      <c r="F137" s="15"/>
      <c r="G137" s="15"/>
      <c r="H137" s="15"/>
      <c r="I137" s="119"/>
      <c r="J137" s="15"/>
      <c r="K137" s="15"/>
      <c r="L137" s="15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8"/>
      <c r="AD137" s="120"/>
      <c r="AE137" s="120"/>
    </row>
    <row r="138" spans="1:31" s="16" customFormat="1" x14ac:dyDescent="0.25">
      <c r="A138" s="118"/>
      <c r="B138" s="118"/>
      <c r="C138" s="15"/>
      <c r="E138" s="15"/>
      <c r="F138" s="15"/>
      <c r="G138" s="15"/>
      <c r="H138" s="15"/>
      <c r="I138" s="119"/>
      <c r="J138" s="15"/>
      <c r="K138" s="15"/>
      <c r="L138" s="15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  <c r="AC138" s="118"/>
      <c r="AD138" s="120"/>
      <c r="AE138" s="120"/>
    </row>
    <row r="139" spans="1:31" s="16" customFormat="1" ht="15.75" thickBot="1" x14ac:dyDescent="0.3">
      <c r="A139" s="118"/>
      <c r="B139" s="118"/>
      <c r="C139" s="15"/>
      <c r="D139" s="122"/>
      <c r="E139" s="15"/>
      <c r="F139" s="15"/>
      <c r="G139" s="15"/>
      <c r="H139" s="15"/>
      <c r="I139" s="119"/>
      <c r="J139" s="15"/>
      <c r="K139" s="15"/>
      <c r="L139" s="15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C139" s="118"/>
      <c r="AD139" s="120"/>
      <c r="AE139" s="120"/>
    </row>
    <row r="140" spans="1:31" s="16" customFormat="1" ht="15.75" thickBot="1" x14ac:dyDescent="0.3">
      <c r="A140" s="118"/>
      <c r="B140" s="118"/>
      <c r="C140" s="15"/>
      <c r="D140" s="122"/>
      <c r="E140" s="15"/>
      <c r="F140" s="15"/>
      <c r="G140" s="15"/>
      <c r="H140" s="15"/>
      <c r="I140" s="119"/>
      <c r="J140" s="15"/>
      <c r="K140" s="15"/>
      <c r="L140" s="15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  <c r="AC140" s="118"/>
      <c r="AD140" s="120"/>
      <c r="AE140" s="120"/>
    </row>
    <row r="141" spans="1:31" s="16" customFormat="1" ht="15.75" thickBot="1" x14ac:dyDescent="0.3">
      <c r="A141" s="118"/>
      <c r="B141" s="118"/>
      <c r="C141" s="15"/>
      <c r="D141" s="122"/>
      <c r="E141" s="15"/>
      <c r="F141" s="15"/>
      <c r="G141" s="15"/>
      <c r="H141" s="15"/>
      <c r="I141" s="119"/>
      <c r="J141" s="15"/>
      <c r="K141" s="15"/>
      <c r="L141" s="15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  <c r="AC141" s="118"/>
      <c r="AD141" s="120"/>
      <c r="AE141" s="120"/>
    </row>
    <row r="142" spans="1:31" s="16" customFormat="1" ht="15.75" thickBot="1" x14ac:dyDescent="0.3">
      <c r="A142" s="118"/>
      <c r="B142" s="118"/>
      <c r="C142" s="15"/>
      <c r="D142" s="122"/>
      <c r="E142" s="15"/>
      <c r="F142" s="15"/>
      <c r="G142" s="15"/>
      <c r="H142" s="15"/>
      <c r="I142" s="119"/>
      <c r="J142" s="15"/>
      <c r="K142" s="15"/>
      <c r="L142" s="15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  <c r="AC142" s="118"/>
      <c r="AD142" s="120"/>
      <c r="AE142" s="120"/>
    </row>
    <row r="143" spans="1:31" s="16" customFormat="1" ht="15.75" thickBot="1" x14ac:dyDescent="0.3">
      <c r="A143" s="118"/>
      <c r="B143" s="118"/>
      <c r="C143" s="15"/>
      <c r="D143" s="122"/>
      <c r="E143" s="15"/>
      <c r="F143" s="15"/>
      <c r="G143" s="15"/>
      <c r="H143" s="15"/>
      <c r="I143" s="119"/>
      <c r="J143" s="15"/>
      <c r="K143" s="15"/>
      <c r="L143" s="15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  <c r="AC143" s="118"/>
      <c r="AD143" s="120"/>
      <c r="AE143" s="120"/>
    </row>
    <row r="144" spans="1:31" s="16" customFormat="1" ht="15.75" thickBot="1" x14ac:dyDescent="0.3">
      <c r="A144" s="118"/>
      <c r="B144" s="118"/>
      <c r="C144" s="15"/>
      <c r="D144" s="122"/>
      <c r="E144" s="15"/>
      <c r="F144" s="15"/>
      <c r="G144" s="15"/>
      <c r="H144" s="15"/>
      <c r="I144" s="119"/>
      <c r="J144" s="15"/>
      <c r="K144" s="15"/>
      <c r="L144" s="15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8"/>
      <c r="AD144" s="120"/>
      <c r="AE144" s="120"/>
    </row>
    <row r="145" spans="1:31" s="16" customFormat="1" ht="15.75" thickBot="1" x14ac:dyDescent="0.3">
      <c r="A145" s="118"/>
      <c r="B145" s="118"/>
      <c r="C145" s="15"/>
      <c r="D145" s="122"/>
      <c r="E145" s="15"/>
      <c r="F145" s="15"/>
      <c r="G145" s="15"/>
      <c r="H145" s="15"/>
      <c r="I145" s="119"/>
      <c r="J145" s="15"/>
      <c r="K145" s="15"/>
      <c r="L145" s="15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  <c r="AC145" s="118"/>
      <c r="AD145" s="120"/>
      <c r="AE145" s="120"/>
    </row>
    <row r="146" spans="1:31" s="16" customFormat="1" ht="15.75" thickBot="1" x14ac:dyDescent="0.3">
      <c r="A146" s="118"/>
      <c r="B146" s="118"/>
      <c r="C146" s="15"/>
      <c r="D146" s="122"/>
      <c r="E146" s="15"/>
      <c r="F146" s="15"/>
      <c r="G146" s="15"/>
      <c r="H146" s="15"/>
      <c r="I146" s="119"/>
      <c r="J146" s="15"/>
      <c r="K146" s="15"/>
      <c r="L146" s="15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8"/>
      <c r="AD146" s="120"/>
      <c r="AE146" s="120"/>
    </row>
    <row r="147" spans="1:31" s="16" customFormat="1" ht="15.75" thickBot="1" x14ac:dyDescent="0.3">
      <c r="A147" s="118"/>
      <c r="B147" s="118"/>
      <c r="C147" s="15"/>
      <c r="D147" s="122"/>
      <c r="E147" s="15"/>
      <c r="F147" s="15"/>
      <c r="G147" s="15"/>
      <c r="H147" s="15"/>
      <c r="I147" s="119"/>
      <c r="J147" s="15"/>
      <c r="K147" s="15"/>
      <c r="L147" s="15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8"/>
      <c r="AD147" s="120"/>
      <c r="AE147" s="120"/>
    </row>
    <row r="148" spans="1:31" s="16" customFormat="1" ht="15.75" thickBot="1" x14ac:dyDescent="0.3">
      <c r="A148" s="123"/>
      <c r="B148" s="118"/>
      <c r="C148" s="15"/>
      <c r="D148" s="122"/>
      <c r="E148" s="15"/>
      <c r="F148" s="15"/>
      <c r="G148" s="15"/>
      <c r="H148" s="15"/>
      <c r="I148" s="119"/>
      <c r="J148" s="15"/>
      <c r="K148" s="15"/>
      <c r="L148" s="15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8"/>
      <c r="AD148" s="120"/>
      <c r="AE148" s="120"/>
    </row>
    <row r="149" spans="1:31" s="16" customFormat="1" ht="15.75" thickBot="1" x14ac:dyDescent="0.3">
      <c r="A149" s="118"/>
      <c r="B149" s="118"/>
      <c r="C149" s="15"/>
      <c r="D149" s="122"/>
      <c r="E149" s="15"/>
      <c r="F149" s="15"/>
      <c r="G149" s="15"/>
      <c r="H149" s="15"/>
      <c r="I149" s="119"/>
      <c r="J149" s="15"/>
      <c r="K149" s="15"/>
      <c r="L149" s="15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8"/>
      <c r="AD149" s="120"/>
      <c r="AE149" s="120"/>
    </row>
    <row r="150" spans="1:31" s="16" customFormat="1" ht="15.75" thickBot="1" x14ac:dyDescent="0.3">
      <c r="A150" s="118"/>
      <c r="B150" s="118"/>
      <c r="C150" s="15"/>
      <c r="D150" s="122"/>
      <c r="E150" s="15"/>
      <c r="F150" s="15"/>
      <c r="G150" s="15"/>
      <c r="H150" s="15"/>
      <c r="I150" s="119"/>
      <c r="J150" s="15"/>
      <c r="K150" s="15"/>
      <c r="L150" s="15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8"/>
      <c r="AD150" s="120"/>
      <c r="AE150" s="120"/>
    </row>
    <row r="151" spans="1:31" s="16" customFormat="1" ht="15.75" thickBot="1" x14ac:dyDescent="0.3">
      <c r="A151" s="118"/>
      <c r="B151" s="118"/>
      <c r="C151" s="15"/>
      <c r="D151" s="122"/>
      <c r="E151" s="15"/>
      <c r="F151" s="15"/>
      <c r="G151" s="15"/>
      <c r="H151" s="15"/>
      <c r="I151" s="15"/>
      <c r="J151" s="15"/>
      <c r="K151" s="15"/>
      <c r="L151" s="15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  <c r="AC151" s="118"/>
      <c r="AD151" s="120"/>
      <c r="AE151" s="120"/>
    </row>
    <row r="152" spans="1:31" s="16" customFormat="1" ht="15.75" thickBot="1" x14ac:dyDescent="0.3">
      <c r="A152" s="118"/>
      <c r="B152" s="118"/>
      <c r="C152" s="15"/>
      <c r="D152" s="122"/>
      <c r="E152" s="15"/>
      <c r="F152" s="15"/>
      <c r="G152" s="15"/>
      <c r="H152" s="15"/>
      <c r="I152" s="119"/>
      <c r="J152" s="15"/>
      <c r="K152" s="15"/>
      <c r="L152" s="15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8"/>
      <c r="AD152" s="120"/>
      <c r="AE152" s="120"/>
    </row>
    <row r="153" spans="1:31" s="16" customFormat="1" ht="15.75" thickBot="1" x14ac:dyDescent="0.3">
      <c r="A153" s="118"/>
      <c r="B153" s="118"/>
      <c r="C153" s="15"/>
      <c r="D153" s="122"/>
      <c r="E153" s="15"/>
      <c r="F153" s="15"/>
      <c r="G153" s="15"/>
      <c r="H153" s="15"/>
      <c r="I153" s="119"/>
      <c r="J153" s="119"/>
      <c r="K153" s="15"/>
      <c r="L153" s="15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8"/>
      <c r="AD153" s="120"/>
      <c r="AE153" s="120"/>
    </row>
    <row r="154" spans="1:31" s="16" customFormat="1" ht="15.75" thickBot="1" x14ac:dyDescent="0.3">
      <c r="A154" s="118"/>
      <c r="B154" s="118"/>
      <c r="C154" s="15"/>
      <c r="D154" s="122"/>
      <c r="E154" s="15"/>
      <c r="F154" s="15"/>
      <c r="G154" s="15"/>
      <c r="H154" s="15"/>
      <c r="I154" s="15"/>
      <c r="J154" s="15"/>
      <c r="K154" s="15"/>
      <c r="L154" s="15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8"/>
      <c r="AD154" s="120"/>
      <c r="AE154" s="120"/>
    </row>
    <row r="155" spans="1:31" s="16" customFormat="1" ht="15.75" thickBot="1" x14ac:dyDescent="0.3">
      <c r="A155" s="118"/>
      <c r="B155" s="118"/>
      <c r="C155" s="15"/>
      <c r="D155" s="122"/>
      <c r="E155" s="15"/>
      <c r="F155" s="15"/>
      <c r="G155" s="15"/>
      <c r="H155" s="15"/>
      <c r="I155" s="15"/>
      <c r="J155" s="15"/>
      <c r="K155" s="15"/>
      <c r="L155" s="15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8"/>
      <c r="AD155" s="120"/>
      <c r="AE155" s="120"/>
    </row>
    <row r="156" spans="1:31" s="16" customFormat="1" ht="15.75" thickBot="1" x14ac:dyDescent="0.3">
      <c r="A156" s="118"/>
      <c r="B156" s="118"/>
      <c r="C156" s="15"/>
      <c r="D156" s="122"/>
      <c r="E156" s="15"/>
      <c r="F156" s="15"/>
      <c r="G156" s="15"/>
      <c r="H156" s="15"/>
      <c r="I156" s="15"/>
      <c r="J156" s="15"/>
      <c r="K156" s="15"/>
      <c r="L156" s="15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8"/>
      <c r="AD156" s="120"/>
      <c r="AE156" s="120"/>
    </row>
    <row r="157" spans="1:31" s="16" customFormat="1" ht="15.75" thickBot="1" x14ac:dyDescent="0.3">
      <c r="A157" s="118"/>
      <c r="B157" s="118"/>
      <c r="C157" s="15"/>
      <c r="D157" s="122"/>
      <c r="E157" s="15"/>
      <c r="F157" s="15"/>
      <c r="G157" s="15"/>
      <c r="H157" s="15"/>
      <c r="I157" s="15"/>
      <c r="J157" s="15"/>
      <c r="K157" s="15"/>
      <c r="L157" s="15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8"/>
      <c r="AD157" s="120"/>
      <c r="AE157" s="120"/>
    </row>
    <row r="158" spans="1:31" s="16" customFormat="1" ht="15.75" thickBot="1" x14ac:dyDescent="0.3">
      <c r="A158" s="118"/>
      <c r="B158" s="118"/>
      <c r="C158" s="15"/>
      <c r="D158" s="122"/>
      <c r="E158" s="15"/>
      <c r="F158" s="15"/>
      <c r="G158" s="15"/>
      <c r="H158" s="15"/>
      <c r="I158" s="15"/>
      <c r="J158" s="15"/>
      <c r="K158" s="15"/>
      <c r="L158" s="15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  <c r="AA158" s="119"/>
      <c r="AB158" s="119"/>
      <c r="AC158" s="118"/>
      <c r="AD158" s="120"/>
      <c r="AE158" s="120"/>
    </row>
    <row r="159" spans="1:31" s="16" customFormat="1" ht="15.75" thickBot="1" x14ac:dyDescent="0.3">
      <c r="A159" s="118"/>
      <c r="B159" s="118"/>
      <c r="C159" s="15"/>
      <c r="D159" s="122"/>
      <c r="E159" s="15"/>
      <c r="F159" s="15"/>
      <c r="G159" s="15"/>
      <c r="H159" s="15"/>
      <c r="I159" s="15"/>
      <c r="J159" s="15"/>
      <c r="K159" s="15"/>
      <c r="L159" s="15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8"/>
      <c r="AD159" s="120"/>
      <c r="AE159" s="120"/>
    </row>
    <row r="160" spans="1:31" s="16" customFormat="1" ht="15.75" thickBot="1" x14ac:dyDescent="0.3">
      <c r="A160" s="118"/>
      <c r="B160" s="118"/>
      <c r="C160" s="15"/>
      <c r="D160" s="122"/>
      <c r="E160" s="15"/>
      <c r="F160" s="15"/>
      <c r="G160" s="15"/>
      <c r="H160" s="15"/>
      <c r="I160" s="15"/>
      <c r="J160" s="15"/>
      <c r="K160" s="15"/>
      <c r="L160" s="15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8"/>
      <c r="AD160" s="120"/>
      <c r="AE160" s="120"/>
    </row>
    <row r="161" spans="1:31" s="16" customFormat="1" ht="15.75" thickBot="1" x14ac:dyDescent="0.3">
      <c r="A161" s="118"/>
      <c r="B161" s="118"/>
      <c r="C161" s="15"/>
      <c r="D161" s="122"/>
      <c r="E161" s="15"/>
      <c r="F161" s="15"/>
      <c r="G161" s="15"/>
      <c r="H161" s="15"/>
      <c r="I161" s="119"/>
      <c r="J161" s="15"/>
      <c r="K161" s="15"/>
      <c r="L161" s="15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8"/>
      <c r="AD161" s="120"/>
      <c r="AE161" s="120"/>
    </row>
    <row r="162" spans="1:31" s="16" customFormat="1" ht="15.75" thickBot="1" x14ac:dyDescent="0.3">
      <c r="A162" s="118"/>
      <c r="B162" s="118"/>
      <c r="C162" s="15"/>
      <c r="D162" s="122"/>
      <c r="E162" s="15"/>
      <c r="F162" s="15"/>
      <c r="G162" s="15"/>
      <c r="H162" s="15"/>
      <c r="I162" s="119"/>
      <c r="J162" s="15"/>
      <c r="K162" s="15"/>
      <c r="L162" s="15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8"/>
      <c r="AD162" s="120"/>
      <c r="AE162" s="120"/>
    </row>
    <row r="163" spans="1:31" s="16" customFormat="1" ht="15.75" thickBot="1" x14ac:dyDescent="0.3">
      <c r="A163" s="118"/>
      <c r="B163" s="118"/>
      <c r="C163" s="15"/>
      <c r="D163" s="122"/>
      <c r="E163" s="15"/>
      <c r="F163" s="15"/>
      <c r="G163" s="15"/>
      <c r="H163" s="15"/>
      <c r="I163" s="119"/>
      <c r="J163" s="15"/>
      <c r="K163" s="15"/>
      <c r="L163" s="15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8"/>
      <c r="AD163" s="120"/>
      <c r="AE163" s="120"/>
    </row>
    <row r="164" spans="1:31" s="16" customFormat="1" ht="15.75" thickBot="1" x14ac:dyDescent="0.3">
      <c r="A164" s="118"/>
      <c r="B164" s="118"/>
      <c r="C164" s="15"/>
      <c r="D164" s="122"/>
      <c r="E164" s="15"/>
      <c r="F164" s="15"/>
      <c r="G164" s="15"/>
      <c r="H164" s="15"/>
      <c r="I164" s="119"/>
      <c r="J164" s="119"/>
      <c r="K164" s="15"/>
      <c r="L164" s="15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  <c r="AA164" s="119"/>
      <c r="AB164" s="119"/>
      <c r="AC164" s="118"/>
      <c r="AD164" s="120"/>
      <c r="AE164" s="120"/>
    </row>
    <row r="165" spans="1:31" s="16" customFormat="1" ht="15.75" thickBot="1" x14ac:dyDescent="0.3">
      <c r="A165" s="118"/>
      <c r="B165" s="118"/>
      <c r="C165" s="15"/>
      <c r="D165" s="122"/>
      <c r="E165" s="15"/>
      <c r="F165" s="15"/>
      <c r="G165" s="15"/>
      <c r="H165" s="15"/>
      <c r="I165" s="119"/>
      <c r="J165" s="15"/>
      <c r="K165" s="15"/>
      <c r="L165" s="15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8"/>
      <c r="AD165" s="120"/>
      <c r="AE165" s="120"/>
    </row>
    <row r="166" spans="1:31" s="16" customFormat="1" ht="15.75" thickBot="1" x14ac:dyDescent="0.3">
      <c r="A166" s="118"/>
      <c r="B166" s="118"/>
      <c r="C166" s="15"/>
      <c r="D166" s="122"/>
      <c r="E166" s="15"/>
      <c r="F166" s="15"/>
      <c r="G166" s="15"/>
      <c r="H166" s="15"/>
      <c r="I166" s="15"/>
      <c r="J166" s="15"/>
      <c r="K166" s="15"/>
      <c r="L166" s="15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8"/>
      <c r="AD166" s="120"/>
      <c r="AE166" s="120"/>
    </row>
    <row r="167" spans="1:31" s="16" customFormat="1" ht="15.75" thickBot="1" x14ac:dyDescent="0.3">
      <c r="A167" s="118"/>
      <c r="B167" s="118"/>
      <c r="C167" s="15"/>
      <c r="D167" s="122"/>
      <c r="E167" s="15"/>
      <c r="F167" s="15"/>
      <c r="G167" s="15"/>
      <c r="H167" s="15"/>
      <c r="I167" s="119"/>
      <c r="J167" s="15"/>
      <c r="K167" s="15"/>
      <c r="L167" s="15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8"/>
      <c r="AD167" s="120"/>
      <c r="AE167" s="120"/>
    </row>
    <row r="168" spans="1:31" s="16" customFormat="1" ht="15.75" thickBot="1" x14ac:dyDescent="0.3">
      <c r="A168" s="118"/>
      <c r="B168" s="118"/>
      <c r="C168" s="15"/>
      <c r="D168" s="122"/>
      <c r="E168" s="15"/>
      <c r="F168" s="15"/>
      <c r="G168" s="15"/>
      <c r="H168" s="15"/>
      <c r="I168" s="119"/>
      <c r="J168" s="15"/>
      <c r="K168" s="15"/>
      <c r="L168" s="15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8"/>
      <c r="AD168" s="120"/>
      <c r="AE168" s="120"/>
    </row>
    <row r="169" spans="1:31" s="16" customFormat="1" ht="15.75" thickBot="1" x14ac:dyDescent="0.3">
      <c r="A169" s="118"/>
      <c r="B169" s="118"/>
      <c r="C169" s="15"/>
      <c r="D169" s="122"/>
      <c r="E169" s="15"/>
      <c r="F169" s="15"/>
      <c r="G169" s="15"/>
      <c r="H169" s="15"/>
      <c r="I169" s="119"/>
      <c r="J169" s="15"/>
      <c r="K169" s="15"/>
      <c r="L169" s="15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8"/>
      <c r="AD169" s="120"/>
      <c r="AE169" s="120"/>
    </row>
    <row r="170" spans="1:31" s="16" customFormat="1" x14ac:dyDescent="0.25">
      <c r="A170" s="118"/>
      <c r="B170" s="118"/>
      <c r="C170" s="15"/>
      <c r="D170" s="124"/>
      <c r="E170" s="15"/>
      <c r="F170" s="15"/>
      <c r="G170" s="15"/>
      <c r="H170" s="15"/>
      <c r="I170" s="15"/>
      <c r="J170" s="15"/>
      <c r="K170" s="15"/>
      <c r="L170" s="15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  <c r="AA170" s="119"/>
      <c r="AB170" s="119"/>
      <c r="AC170" s="118"/>
      <c r="AD170" s="120"/>
      <c r="AE170" s="120"/>
    </row>
    <row r="171" spans="1:31" s="16" customFormat="1" ht="15.75" thickBot="1" x14ac:dyDescent="0.3">
      <c r="A171" s="118"/>
      <c r="B171" s="118"/>
      <c r="C171" s="15"/>
      <c r="D171" s="122"/>
      <c r="E171" s="15"/>
      <c r="F171" s="15"/>
      <c r="G171" s="15"/>
      <c r="H171" s="15"/>
      <c r="I171" s="15"/>
      <c r="J171" s="15"/>
      <c r="K171" s="15"/>
      <c r="L171" s="15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8"/>
      <c r="AD171" s="120"/>
      <c r="AE171" s="120"/>
    </row>
    <row r="172" spans="1:31" s="16" customFormat="1" ht="15.75" thickBot="1" x14ac:dyDescent="0.3">
      <c r="A172" s="118"/>
      <c r="B172" s="118"/>
      <c r="C172" s="15"/>
      <c r="D172" s="122"/>
      <c r="E172" s="15"/>
      <c r="F172" s="15"/>
      <c r="G172" s="15"/>
      <c r="H172" s="15"/>
      <c r="I172" s="15"/>
      <c r="J172" s="15"/>
      <c r="K172" s="15"/>
      <c r="L172" s="15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8"/>
      <c r="AD172" s="120"/>
      <c r="AE172" s="120"/>
    </row>
    <row r="173" spans="1:31" s="16" customFormat="1" ht="15.75" thickBot="1" x14ac:dyDescent="0.3">
      <c r="A173" s="118"/>
      <c r="B173" s="118"/>
      <c r="C173" s="15"/>
      <c r="D173" s="122"/>
      <c r="E173" s="15"/>
      <c r="F173" s="15"/>
      <c r="G173" s="15"/>
      <c r="H173" s="15"/>
      <c r="I173" s="15"/>
      <c r="J173" s="15"/>
      <c r="K173" s="15"/>
      <c r="L173" s="15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  <c r="AA173" s="119"/>
      <c r="AB173" s="119"/>
      <c r="AC173" s="118"/>
      <c r="AD173" s="120"/>
      <c r="AE173" s="120"/>
    </row>
    <row r="174" spans="1:31" s="16" customFormat="1" ht="15.75" thickBot="1" x14ac:dyDescent="0.3">
      <c r="A174" s="118"/>
      <c r="B174" s="118"/>
      <c r="C174" s="15"/>
      <c r="D174" s="122"/>
      <c r="E174" s="15"/>
      <c r="F174" s="15"/>
      <c r="G174" s="15"/>
      <c r="H174" s="15"/>
      <c r="I174" s="15"/>
      <c r="J174" s="15"/>
      <c r="K174" s="15"/>
      <c r="L174" s="15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8"/>
      <c r="AD174" s="120"/>
      <c r="AE174" s="120"/>
    </row>
    <row r="175" spans="1:31" s="16" customFormat="1" ht="15.75" thickBot="1" x14ac:dyDescent="0.3">
      <c r="A175" s="118"/>
      <c r="B175" s="118"/>
      <c r="C175" s="15"/>
      <c r="D175" s="122"/>
      <c r="E175" s="15"/>
      <c r="F175" s="15"/>
      <c r="G175" s="15"/>
      <c r="H175" s="15"/>
      <c r="I175" s="15"/>
      <c r="J175" s="15"/>
      <c r="K175" s="15"/>
      <c r="L175" s="15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  <c r="AA175" s="119"/>
      <c r="AB175" s="119"/>
      <c r="AC175" s="118"/>
      <c r="AD175" s="120"/>
      <c r="AE175" s="120"/>
    </row>
    <row r="176" spans="1:31" s="16" customFormat="1" ht="15.75" thickBot="1" x14ac:dyDescent="0.3">
      <c r="A176" s="118"/>
      <c r="B176" s="118"/>
      <c r="C176" s="15"/>
      <c r="D176" s="122"/>
      <c r="E176" s="15"/>
      <c r="F176" s="15"/>
      <c r="G176" s="15"/>
      <c r="H176" s="15"/>
      <c r="I176" s="119"/>
      <c r="J176" s="15"/>
      <c r="K176" s="15"/>
      <c r="L176" s="15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  <c r="AA176" s="119"/>
      <c r="AB176" s="119"/>
      <c r="AC176" s="118"/>
      <c r="AD176" s="120"/>
      <c r="AE176" s="120"/>
    </row>
    <row r="177" spans="1:31" s="16" customFormat="1" ht="15.75" thickBot="1" x14ac:dyDescent="0.3">
      <c r="A177" s="118"/>
      <c r="B177" s="118"/>
      <c r="C177" s="15"/>
      <c r="D177" s="122"/>
      <c r="E177" s="15"/>
      <c r="F177" s="15"/>
      <c r="G177" s="15"/>
      <c r="H177" s="15"/>
      <c r="I177" s="119"/>
      <c r="J177" s="15"/>
      <c r="K177" s="15"/>
      <c r="L177" s="15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8"/>
      <c r="AD177" s="120"/>
      <c r="AE177" s="120"/>
    </row>
    <row r="178" spans="1:31" s="16" customFormat="1" ht="15.75" thickBot="1" x14ac:dyDescent="0.3">
      <c r="A178" s="118"/>
      <c r="B178" s="118"/>
      <c r="C178" s="15"/>
      <c r="D178" s="122"/>
      <c r="E178" s="15"/>
      <c r="F178" s="15"/>
      <c r="G178" s="15"/>
      <c r="H178" s="15"/>
      <c r="I178" s="119"/>
      <c r="J178" s="15"/>
      <c r="K178" s="15"/>
      <c r="L178" s="15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8"/>
      <c r="AD178" s="120"/>
      <c r="AE178" s="120"/>
    </row>
    <row r="179" spans="1:31" s="16" customFormat="1" ht="15.75" thickBot="1" x14ac:dyDescent="0.3">
      <c r="A179" s="118"/>
      <c r="B179" s="118"/>
      <c r="C179" s="15"/>
      <c r="D179" s="122"/>
      <c r="E179" s="15"/>
      <c r="F179" s="15"/>
      <c r="G179" s="15"/>
      <c r="H179" s="15"/>
      <c r="I179" s="119"/>
      <c r="J179" s="15"/>
      <c r="K179" s="15"/>
      <c r="L179" s="15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8"/>
      <c r="AD179" s="120"/>
      <c r="AE179" s="120"/>
    </row>
    <row r="180" spans="1:31" s="16" customFormat="1" ht="15.75" thickBot="1" x14ac:dyDescent="0.3">
      <c r="A180" s="118"/>
      <c r="B180" s="118"/>
      <c r="C180" s="15"/>
      <c r="D180" s="122"/>
      <c r="E180" s="15"/>
      <c r="F180" s="15"/>
      <c r="G180" s="15"/>
      <c r="H180" s="15"/>
      <c r="I180" s="119"/>
      <c r="J180" s="15"/>
      <c r="K180" s="15"/>
      <c r="L180" s="15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8"/>
      <c r="AD180" s="120"/>
      <c r="AE180" s="120"/>
    </row>
    <row r="181" spans="1:31" s="16" customFormat="1" ht="15.75" thickBot="1" x14ac:dyDescent="0.3">
      <c r="A181" s="118"/>
      <c r="B181" s="118"/>
      <c r="C181" s="15"/>
      <c r="D181" s="122"/>
      <c r="E181" s="15"/>
      <c r="F181" s="15"/>
      <c r="G181" s="15"/>
      <c r="H181" s="15"/>
      <c r="I181" s="119"/>
      <c r="J181" s="15"/>
      <c r="K181" s="15"/>
      <c r="L181" s="15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8"/>
      <c r="AD181" s="120"/>
      <c r="AE181" s="120"/>
    </row>
    <row r="182" spans="1:31" s="16" customFormat="1" ht="15.75" thickBot="1" x14ac:dyDescent="0.3">
      <c r="A182" s="118"/>
      <c r="B182" s="118"/>
      <c r="C182" s="15"/>
      <c r="D182" s="122"/>
      <c r="E182" s="15"/>
      <c r="F182" s="15"/>
      <c r="G182" s="15"/>
      <c r="H182" s="15"/>
      <c r="I182" s="119"/>
      <c r="J182" s="119"/>
      <c r="K182" s="119"/>
      <c r="L182" s="15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8"/>
      <c r="AD182" s="120"/>
      <c r="AE182" s="120"/>
    </row>
    <row r="183" spans="1:31" s="16" customFormat="1" ht="15.75" thickBot="1" x14ac:dyDescent="0.3">
      <c r="A183" s="118"/>
      <c r="B183" s="118"/>
      <c r="C183" s="15"/>
      <c r="D183" s="122"/>
      <c r="E183" s="15"/>
      <c r="F183" s="15"/>
      <c r="G183" s="15"/>
      <c r="H183" s="15"/>
      <c r="I183" s="119"/>
      <c r="J183" s="119"/>
      <c r="K183" s="119"/>
      <c r="L183" s="15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  <c r="AA183" s="119"/>
      <c r="AB183" s="119"/>
      <c r="AC183" s="118"/>
      <c r="AD183" s="120"/>
      <c r="AE183" s="120"/>
    </row>
    <row r="184" spans="1:31" s="16" customFormat="1" ht="15.75" thickBot="1" x14ac:dyDescent="0.3">
      <c r="A184" s="118"/>
      <c r="B184" s="118"/>
      <c r="C184" s="15"/>
      <c r="D184" s="122"/>
      <c r="E184" s="15"/>
      <c r="F184" s="15"/>
      <c r="G184" s="15"/>
      <c r="H184" s="15"/>
      <c r="I184" s="15"/>
      <c r="J184" s="15"/>
      <c r="K184" s="15"/>
      <c r="L184" s="15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  <c r="AA184" s="119"/>
      <c r="AB184" s="119"/>
      <c r="AC184" s="118"/>
      <c r="AD184" s="120"/>
      <c r="AE184" s="120"/>
    </row>
    <row r="185" spans="1:31" s="16" customFormat="1" ht="15.75" thickBot="1" x14ac:dyDescent="0.3">
      <c r="A185" s="118"/>
      <c r="B185" s="118"/>
      <c r="C185" s="15"/>
      <c r="D185" s="122"/>
      <c r="E185" s="15"/>
      <c r="F185" s="15"/>
      <c r="G185" s="15"/>
      <c r="H185" s="15"/>
      <c r="I185" s="15"/>
      <c r="J185" s="119"/>
      <c r="K185" s="119"/>
      <c r="L185" s="15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8"/>
      <c r="AD185" s="120"/>
      <c r="AE185" s="120"/>
    </row>
    <row r="186" spans="1:31" s="16" customFormat="1" ht="15.75" thickBot="1" x14ac:dyDescent="0.3">
      <c r="A186" s="118"/>
      <c r="B186" s="118"/>
      <c r="C186" s="15"/>
      <c r="D186" s="122"/>
      <c r="E186" s="15"/>
      <c r="F186" s="15"/>
      <c r="G186" s="15"/>
      <c r="H186" s="15"/>
      <c r="I186" s="119"/>
      <c r="J186" s="15"/>
      <c r="K186" s="15"/>
      <c r="L186" s="15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8"/>
      <c r="AD186" s="120"/>
      <c r="AE186" s="120"/>
    </row>
    <row r="187" spans="1:31" s="16" customFormat="1" ht="15.75" thickBot="1" x14ac:dyDescent="0.3">
      <c r="A187" s="118"/>
      <c r="B187" s="118"/>
      <c r="C187" s="15"/>
      <c r="D187" s="122"/>
      <c r="E187" s="15"/>
      <c r="F187" s="15"/>
      <c r="G187" s="15"/>
      <c r="H187" s="15"/>
      <c r="I187" s="119"/>
      <c r="J187" s="15"/>
      <c r="K187" s="15"/>
      <c r="L187" s="15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8"/>
      <c r="AD187" s="120"/>
      <c r="AE187" s="120"/>
    </row>
    <row r="188" spans="1:31" s="16" customFormat="1" x14ac:dyDescent="0.25">
      <c r="A188" s="118"/>
      <c r="B188" s="118"/>
      <c r="C188" s="15"/>
      <c r="D188" s="124"/>
      <c r="E188" s="15"/>
      <c r="F188" s="15"/>
      <c r="G188" s="15"/>
      <c r="H188" s="15"/>
      <c r="I188" s="119"/>
      <c r="J188" s="15"/>
      <c r="K188" s="15"/>
      <c r="L188" s="15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8"/>
      <c r="AD188" s="120"/>
      <c r="AE188" s="120"/>
    </row>
    <row r="189" spans="1:31" s="16" customFormat="1" ht="15.75" thickBot="1" x14ac:dyDescent="0.3">
      <c r="A189" s="118"/>
      <c r="B189" s="118"/>
      <c r="C189" s="15"/>
      <c r="D189" s="122"/>
      <c r="E189" s="15"/>
      <c r="F189" s="15"/>
      <c r="G189" s="15"/>
      <c r="H189" s="15"/>
      <c r="I189" s="119"/>
      <c r="J189" s="15"/>
      <c r="K189" s="15"/>
      <c r="L189" s="15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8"/>
    </row>
    <row r="190" spans="1:31" s="16" customFormat="1" ht="15.75" thickBot="1" x14ac:dyDescent="0.3">
      <c r="A190" s="118"/>
      <c r="B190" s="118"/>
      <c r="C190" s="15"/>
      <c r="D190" s="122"/>
      <c r="E190" s="15"/>
      <c r="F190" s="15"/>
      <c r="G190" s="15"/>
      <c r="H190" s="15"/>
      <c r="I190" s="119"/>
      <c r="J190" s="15"/>
      <c r="K190" s="15"/>
      <c r="L190" s="15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8"/>
    </row>
    <row r="191" spans="1:31" s="16" customFormat="1" ht="15.75" thickBot="1" x14ac:dyDescent="0.3">
      <c r="A191" s="118"/>
      <c r="B191" s="118"/>
      <c r="C191" s="15"/>
      <c r="D191" s="122"/>
      <c r="E191" s="15"/>
      <c r="F191" s="15"/>
      <c r="G191" s="15"/>
      <c r="H191" s="15"/>
      <c r="I191" s="15"/>
      <c r="J191" s="15"/>
      <c r="K191" s="15"/>
      <c r="L191" s="15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  <c r="AA191" s="119"/>
      <c r="AB191" s="119"/>
      <c r="AC191" s="118"/>
    </row>
    <row r="192" spans="1:31" s="16" customFormat="1" ht="15.75" thickBot="1" x14ac:dyDescent="0.3">
      <c r="A192" s="118"/>
      <c r="B192" s="118"/>
      <c r="C192" s="15"/>
      <c r="D192" s="122"/>
      <c r="E192" s="15"/>
      <c r="F192" s="15"/>
      <c r="G192" s="15"/>
      <c r="H192" s="15"/>
      <c r="I192" s="15"/>
      <c r="J192" s="15"/>
      <c r="K192" s="15"/>
      <c r="L192" s="15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  <c r="AA192" s="119"/>
      <c r="AB192" s="119"/>
      <c r="AC192" s="118"/>
    </row>
    <row r="193" spans="1:29" s="16" customFormat="1" ht="15.75" thickBot="1" x14ac:dyDescent="0.3">
      <c r="A193" s="118"/>
      <c r="B193" s="118"/>
      <c r="C193" s="15"/>
      <c r="D193" s="122"/>
      <c r="E193" s="15"/>
      <c r="F193" s="15"/>
      <c r="G193" s="15"/>
      <c r="H193" s="15"/>
      <c r="I193" s="119"/>
      <c r="J193" s="15"/>
      <c r="K193" s="15"/>
      <c r="L193" s="15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8"/>
    </row>
    <row r="194" spans="1:29" s="16" customFormat="1" ht="15.75" thickBot="1" x14ac:dyDescent="0.3">
      <c r="A194" s="118"/>
      <c r="B194" s="118"/>
      <c r="C194" s="15"/>
      <c r="D194" s="122"/>
      <c r="E194" s="15"/>
      <c r="F194" s="15"/>
      <c r="G194" s="15"/>
      <c r="H194" s="15"/>
      <c r="I194" s="119"/>
      <c r="J194" s="15"/>
      <c r="K194" s="15"/>
      <c r="L194" s="15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8"/>
    </row>
    <row r="195" spans="1:29" s="16" customFormat="1" ht="15.75" thickBot="1" x14ac:dyDescent="0.3">
      <c r="A195" s="118"/>
      <c r="B195" s="118"/>
      <c r="C195" s="15"/>
      <c r="D195" s="122"/>
      <c r="E195" s="15"/>
      <c r="F195" s="15"/>
      <c r="G195" s="15"/>
      <c r="H195" s="15"/>
      <c r="I195" s="15"/>
      <c r="J195" s="15"/>
      <c r="K195" s="15"/>
      <c r="L195" s="15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8"/>
    </row>
    <row r="196" spans="1:29" s="16" customFormat="1" ht="15.75" thickBot="1" x14ac:dyDescent="0.3">
      <c r="A196" s="118"/>
      <c r="B196" s="118"/>
      <c r="C196" s="15"/>
      <c r="D196" s="122"/>
      <c r="E196" s="15"/>
      <c r="F196" s="15"/>
      <c r="G196" s="15"/>
      <c r="H196" s="15"/>
      <c r="I196" s="15"/>
      <c r="J196" s="15"/>
      <c r="K196" s="15"/>
      <c r="L196" s="15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8"/>
    </row>
    <row r="197" spans="1:29" s="16" customFormat="1" ht="15.75" thickBot="1" x14ac:dyDescent="0.3">
      <c r="A197" s="118"/>
      <c r="B197" s="118"/>
      <c r="C197" s="15"/>
      <c r="D197" s="122"/>
      <c r="E197" s="15"/>
      <c r="F197" s="15"/>
      <c r="G197" s="15"/>
      <c r="H197" s="15"/>
      <c r="I197" s="119"/>
      <c r="J197" s="15"/>
      <c r="K197" s="15"/>
      <c r="L197" s="15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  <c r="AA197" s="119"/>
      <c r="AB197" s="119"/>
      <c r="AC197" s="118"/>
    </row>
    <row r="198" spans="1:29" s="16" customFormat="1" ht="15.75" thickBot="1" x14ac:dyDescent="0.3">
      <c r="A198" s="118"/>
      <c r="B198" s="118"/>
      <c r="C198" s="15"/>
      <c r="D198" s="122"/>
      <c r="E198" s="15"/>
      <c r="F198" s="15"/>
      <c r="G198" s="15"/>
      <c r="H198" s="15"/>
      <c r="I198" s="119"/>
      <c r="J198" s="15"/>
      <c r="K198" s="15"/>
      <c r="L198" s="15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  <c r="AA198" s="119"/>
      <c r="AB198" s="119"/>
      <c r="AC198" s="118"/>
    </row>
    <row r="199" spans="1:29" s="16" customFormat="1" ht="15.75" thickBot="1" x14ac:dyDescent="0.3">
      <c r="A199" s="118"/>
      <c r="B199" s="118"/>
      <c r="C199" s="15"/>
      <c r="D199" s="122"/>
      <c r="E199" s="15"/>
      <c r="F199" s="15"/>
      <c r="G199" s="15"/>
      <c r="H199" s="15"/>
      <c r="I199" s="119"/>
      <c r="J199" s="15"/>
      <c r="K199" s="15"/>
      <c r="L199" s="15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  <c r="AA199" s="119"/>
      <c r="AB199" s="119"/>
      <c r="AC199" s="118"/>
    </row>
    <row r="200" spans="1:29" s="16" customFormat="1" ht="15.75" thickBot="1" x14ac:dyDescent="0.3">
      <c r="A200" s="118"/>
      <c r="B200" s="118"/>
      <c r="C200" s="15"/>
      <c r="D200" s="122"/>
      <c r="E200" s="15"/>
      <c r="F200" s="15"/>
      <c r="G200" s="15"/>
      <c r="H200" s="15"/>
      <c r="I200" s="119"/>
      <c r="J200" s="15"/>
      <c r="K200" s="15"/>
      <c r="L200" s="15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  <c r="AA200" s="119"/>
      <c r="AB200" s="119"/>
      <c r="AC200" s="118"/>
    </row>
    <row r="201" spans="1:29" s="16" customFormat="1" ht="15.75" thickBot="1" x14ac:dyDescent="0.3">
      <c r="A201" s="118"/>
      <c r="B201" s="118"/>
      <c r="C201" s="15"/>
      <c r="D201" s="122"/>
      <c r="E201" s="15"/>
      <c r="F201" s="15"/>
      <c r="G201" s="15"/>
      <c r="H201" s="15"/>
      <c r="I201" s="119"/>
      <c r="J201" s="15"/>
      <c r="K201" s="15"/>
      <c r="L201" s="15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  <c r="AA201" s="119"/>
      <c r="AB201" s="119"/>
      <c r="AC201" s="118"/>
    </row>
    <row r="202" spans="1:29" s="16" customFormat="1" ht="15.75" thickBot="1" x14ac:dyDescent="0.3">
      <c r="A202" s="118"/>
      <c r="B202" s="118"/>
      <c r="C202" s="15"/>
      <c r="D202" s="122"/>
      <c r="E202" s="15"/>
      <c r="F202" s="15"/>
      <c r="G202" s="15"/>
      <c r="H202" s="15"/>
      <c r="I202" s="119"/>
      <c r="J202" s="15"/>
      <c r="K202" s="15"/>
      <c r="L202" s="15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  <c r="AA202" s="119"/>
      <c r="AB202" s="119"/>
      <c r="AC202" s="118"/>
    </row>
    <row r="203" spans="1:29" s="16" customFormat="1" ht="15.75" thickBot="1" x14ac:dyDescent="0.3">
      <c r="A203" s="118"/>
      <c r="B203" s="118"/>
      <c r="C203" s="15"/>
      <c r="D203" s="122"/>
      <c r="E203" s="15"/>
      <c r="F203" s="15"/>
      <c r="G203" s="15"/>
      <c r="H203" s="15"/>
      <c r="I203" s="119"/>
      <c r="J203" s="15"/>
      <c r="K203" s="15"/>
      <c r="L203" s="15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  <c r="AA203" s="119"/>
      <c r="AB203" s="119"/>
      <c r="AC203" s="118"/>
    </row>
    <row r="204" spans="1:29" s="16" customFormat="1" ht="15.75" thickBot="1" x14ac:dyDescent="0.3">
      <c r="A204" s="118"/>
      <c r="B204" s="118"/>
      <c r="C204" s="15"/>
      <c r="D204" s="122"/>
      <c r="E204" s="15"/>
      <c r="F204" s="15"/>
      <c r="G204" s="15"/>
      <c r="H204" s="15"/>
      <c r="I204" s="119"/>
      <c r="J204" s="15"/>
      <c r="K204" s="15"/>
      <c r="L204" s="15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  <c r="AA204" s="119"/>
      <c r="AB204" s="119"/>
      <c r="AC204" s="118"/>
    </row>
    <row r="205" spans="1:29" s="16" customFormat="1" ht="15.75" thickBot="1" x14ac:dyDescent="0.3">
      <c r="A205" s="118"/>
      <c r="B205" s="118"/>
      <c r="C205" s="15"/>
      <c r="D205" s="122"/>
      <c r="E205" s="15"/>
      <c r="F205" s="15"/>
      <c r="G205" s="15"/>
      <c r="H205" s="15"/>
      <c r="I205" s="15"/>
      <c r="J205" s="15"/>
      <c r="K205" s="15"/>
      <c r="L205" s="15"/>
      <c r="M205" s="119"/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19"/>
      <c r="Z205" s="119"/>
      <c r="AA205" s="119"/>
      <c r="AB205" s="119"/>
      <c r="AC205" s="118"/>
    </row>
    <row r="206" spans="1:29" s="16" customFormat="1" ht="15.75" thickBot="1" x14ac:dyDescent="0.3">
      <c r="A206" s="118"/>
      <c r="B206" s="118"/>
      <c r="C206" s="15"/>
      <c r="D206" s="122"/>
      <c r="E206" s="15"/>
      <c r="F206" s="15"/>
      <c r="G206" s="15"/>
      <c r="H206" s="15"/>
      <c r="I206" s="15"/>
      <c r="J206" s="15"/>
      <c r="K206" s="15"/>
      <c r="L206" s="15"/>
      <c r="M206" s="119"/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19"/>
      <c r="Z206" s="119"/>
      <c r="AA206" s="119"/>
      <c r="AB206" s="119"/>
      <c r="AC206" s="118"/>
    </row>
    <row r="207" spans="1:29" s="16" customFormat="1" ht="15.75" thickBot="1" x14ac:dyDescent="0.3">
      <c r="A207" s="118"/>
      <c r="B207" s="118"/>
      <c r="C207" s="15"/>
      <c r="D207" s="122"/>
      <c r="E207" s="15"/>
      <c r="F207" s="15"/>
      <c r="G207" s="15"/>
      <c r="H207" s="15"/>
      <c r="I207" s="15"/>
      <c r="J207" s="15"/>
      <c r="K207" s="15"/>
      <c r="L207" s="15"/>
      <c r="M207" s="119"/>
      <c r="N207" s="119"/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  <c r="Y207" s="119"/>
      <c r="Z207" s="119"/>
      <c r="AA207" s="119"/>
      <c r="AB207" s="119"/>
      <c r="AC207" s="118"/>
    </row>
    <row r="208" spans="1:29" s="16" customFormat="1" ht="15.75" thickBot="1" x14ac:dyDescent="0.3">
      <c r="A208" s="118"/>
      <c r="B208" s="118"/>
      <c r="C208" s="15"/>
      <c r="D208" s="122"/>
      <c r="E208" s="15"/>
      <c r="F208" s="15"/>
      <c r="G208" s="15"/>
      <c r="H208" s="15"/>
      <c r="I208" s="15"/>
      <c r="J208" s="15"/>
      <c r="K208" s="15"/>
      <c r="L208" s="15"/>
      <c r="M208" s="119"/>
      <c r="N208" s="119"/>
      <c r="O208" s="119"/>
      <c r="P208" s="119"/>
      <c r="Q208" s="119"/>
      <c r="R208" s="119"/>
      <c r="S208" s="119"/>
      <c r="T208" s="119"/>
      <c r="U208" s="119"/>
      <c r="V208" s="119"/>
      <c r="W208" s="119"/>
      <c r="X208" s="119"/>
      <c r="Y208" s="119"/>
      <c r="Z208" s="119"/>
      <c r="AA208" s="119"/>
      <c r="AB208" s="119"/>
      <c r="AC208" s="118"/>
    </row>
    <row r="209" spans="1:29" s="16" customFormat="1" ht="15.75" thickBot="1" x14ac:dyDescent="0.3">
      <c r="A209" s="118"/>
      <c r="B209" s="118"/>
      <c r="C209" s="15"/>
      <c r="D209" s="122"/>
      <c r="E209" s="15"/>
      <c r="F209" s="15"/>
      <c r="G209" s="15"/>
      <c r="H209" s="15"/>
      <c r="I209" s="15"/>
      <c r="J209" s="15"/>
      <c r="K209" s="15"/>
      <c r="L209" s="15"/>
      <c r="M209" s="119"/>
      <c r="N209" s="119"/>
      <c r="O209" s="119"/>
      <c r="P209" s="119"/>
      <c r="Q209" s="119"/>
      <c r="R209" s="119"/>
      <c r="S209" s="119"/>
      <c r="T209" s="119"/>
      <c r="U209" s="119"/>
      <c r="V209" s="119"/>
      <c r="W209" s="119"/>
      <c r="X209" s="119"/>
      <c r="Y209" s="119"/>
      <c r="Z209" s="119"/>
      <c r="AA209" s="119"/>
      <c r="AB209" s="119"/>
      <c r="AC209" s="118"/>
    </row>
    <row r="210" spans="1:29" s="16" customFormat="1" ht="15.75" thickBot="1" x14ac:dyDescent="0.3">
      <c r="A210" s="118"/>
      <c r="B210" s="118"/>
      <c r="C210" s="15"/>
      <c r="D210" s="122"/>
      <c r="E210" s="15"/>
      <c r="F210" s="15"/>
      <c r="G210" s="15"/>
      <c r="H210" s="15"/>
      <c r="I210" s="15"/>
      <c r="J210" s="15"/>
      <c r="K210" s="15"/>
      <c r="L210" s="15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  <c r="AA210" s="119"/>
      <c r="AB210" s="119"/>
      <c r="AC210" s="118"/>
    </row>
    <row r="211" spans="1:29" s="16" customFormat="1" ht="15.75" thickBot="1" x14ac:dyDescent="0.3">
      <c r="A211" s="118"/>
      <c r="B211" s="118"/>
      <c r="C211" s="15"/>
      <c r="D211" s="122"/>
      <c r="E211" s="15"/>
      <c r="F211" s="15"/>
      <c r="G211" s="15"/>
      <c r="H211" s="15"/>
      <c r="I211" s="15"/>
      <c r="J211" s="15"/>
      <c r="K211" s="15"/>
      <c r="L211" s="15"/>
      <c r="M211" s="119"/>
      <c r="N211" s="119"/>
      <c r="O211" s="119"/>
      <c r="P211" s="119"/>
      <c r="Q211" s="119"/>
      <c r="R211" s="119"/>
      <c r="S211" s="119"/>
      <c r="T211" s="119"/>
      <c r="U211" s="119"/>
      <c r="V211" s="119"/>
      <c r="W211" s="119"/>
      <c r="X211" s="119"/>
      <c r="Y211" s="119"/>
      <c r="Z211" s="119"/>
      <c r="AA211" s="119"/>
      <c r="AB211" s="119"/>
      <c r="AC211" s="118"/>
    </row>
    <row r="212" spans="1:29" s="16" customFormat="1" ht="15.75" thickBot="1" x14ac:dyDescent="0.3">
      <c r="A212" s="118"/>
      <c r="B212" s="118"/>
      <c r="C212" s="15"/>
      <c r="D212" s="122"/>
      <c r="E212" s="15"/>
      <c r="F212" s="15"/>
      <c r="G212" s="15"/>
      <c r="H212" s="15"/>
      <c r="I212" s="15"/>
      <c r="J212" s="15"/>
      <c r="K212" s="15"/>
      <c r="L212" s="15"/>
      <c r="M212" s="119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  <c r="Z212" s="119"/>
      <c r="AA212" s="119"/>
      <c r="AB212" s="119"/>
      <c r="AC212" s="118"/>
    </row>
    <row r="213" spans="1:29" s="16" customFormat="1" ht="15.75" thickBot="1" x14ac:dyDescent="0.3">
      <c r="A213" s="118"/>
      <c r="B213" s="118"/>
      <c r="C213" s="15"/>
      <c r="D213" s="122"/>
      <c r="E213" s="15"/>
      <c r="F213" s="15"/>
      <c r="G213" s="15"/>
      <c r="H213" s="15"/>
      <c r="I213" s="119"/>
      <c r="J213" s="15"/>
      <c r="K213" s="15"/>
      <c r="L213" s="15"/>
      <c r="M213" s="119"/>
      <c r="N213" s="119"/>
      <c r="O213" s="119"/>
      <c r="P213" s="119"/>
      <c r="Q213" s="119"/>
      <c r="R213" s="119"/>
      <c r="S213" s="119"/>
      <c r="T213" s="119"/>
      <c r="U213" s="119"/>
      <c r="V213" s="119"/>
      <c r="W213" s="119"/>
      <c r="X213" s="119"/>
      <c r="Y213" s="119"/>
      <c r="Z213" s="119"/>
      <c r="AA213" s="119"/>
      <c r="AB213" s="119"/>
      <c r="AC213" s="118"/>
    </row>
    <row r="214" spans="1:29" s="16" customFormat="1" ht="15.75" thickBot="1" x14ac:dyDescent="0.3">
      <c r="A214" s="118"/>
      <c r="B214" s="118"/>
      <c r="C214" s="15"/>
      <c r="D214" s="122"/>
      <c r="E214" s="15"/>
      <c r="F214" s="15"/>
      <c r="G214" s="15"/>
      <c r="H214" s="15"/>
      <c r="I214" s="119"/>
      <c r="J214" s="15"/>
      <c r="K214" s="15"/>
      <c r="L214" s="15"/>
      <c r="M214" s="119"/>
      <c r="N214" s="119"/>
      <c r="O214" s="119"/>
      <c r="P214" s="119"/>
      <c r="Q214" s="119"/>
      <c r="R214" s="119"/>
      <c r="S214" s="119"/>
      <c r="T214" s="119"/>
      <c r="U214" s="119"/>
      <c r="V214" s="119"/>
      <c r="W214" s="119"/>
      <c r="X214" s="119"/>
      <c r="Y214" s="119"/>
      <c r="Z214" s="119"/>
      <c r="AA214" s="119"/>
      <c r="AB214" s="119"/>
      <c r="AC214" s="118"/>
    </row>
    <row r="215" spans="1:29" s="16" customFormat="1" ht="15.75" thickBot="1" x14ac:dyDescent="0.3">
      <c r="A215" s="118"/>
      <c r="B215" s="118"/>
      <c r="C215" s="15"/>
      <c r="D215" s="122"/>
      <c r="E215" s="15"/>
      <c r="F215" s="15"/>
      <c r="G215" s="15"/>
      <c r="H215" s="15"/>
      <c r="I215" s="119"/>
      <c r="J215" s="15"/>
      <c r="K215" s="15"/>
      <c r="L215" s="15"/>
      <c r="M215" s="119"/>
      <c r="N215" s="119"/>
      <c r="O215" s="119"/>
      <c r="P215" s="119"/>
      <c r="Q215" s="119"/>
      <c r="R215" s="119"/>
      <c r="S215" s="119"/>
      <c r="T215" s="119"/>
      <c r="U215" s="119"/>
      <c r="V215" s="119"/>
      <c r="W215" s="119"/>
      <c r="X215" s="119"/>
      <c r="Y215" s="119"/>
      <c r="Z215" s="119"/>
      <c r="AA215" s="119"/>
      <c r="AB215" s="119"/>
      <c r="AC215" s="118"/>
    </row>
    <row r="216" spans="1:29" s="16" customFormat="1" ht="15.75" thickBot="1" x14ac:dyDescent="0.3">
      <c r="A216" s="118"/>
      <c r="B216" s="118"/>
      <c r="C216" s="15"/>
      <c r="D216" s="122"/>
      <c r="E216" s="15"/>
      <c r="F216" s="15"/>
      <c r="G216" s="15"/>
      <c r="H216" s="15"/>
      <c r="I216" s="15"/>
      <c r="J216" s="15"/>
      <c r="K216" s="15"/>
      <c r="L216" s="15"/>
      <c r="M216" s="119"/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  <c r="Z216" s="119"/>
      <c r="AA216" s="119"/>
      <c r="AB216" s="119"/>
      <c r="AC216" s="118"/>
    </row>
    <row r="217" spans="1:29" s="16" customFormat="1" ht="15.75" thickBot="1" x14ac:dyDescent="0.3">
      <c r="A217" s="118"/>
      <c r="B217" s="118"/>
      <c r="C217" s="15"/>
      <c r="D217" s="122"/>
      <c r="E217" s="15"/>
      <c r="F217" s="15"/>
      <c r="G217" s="15"/>
      <c r="H217" s="15"/>
      <c r="I217" s="15"/>
      <c r="J217" s="119"/>
      <c r="K217" s="15"/>
      <c r="L217" s="15"/>
      <c r="M217" s="119"/>
      <c r="N217" s="119"/>
      <c r="O217" s="119"/>
      <c r="P217" s="119"/>
      <c r="Q217" s="119"/>
      <c r="R217" s="119"/>
      <c r="S217" s="119"/>
      <c r="T217" s="119"/>
      <c r="U217" s="119"/>
      <c r="V217" s="119"/>
      <c r="W217" s="119"/>
      <c r="X217" s="119"/>
      <c r="Y217" s="119"/>
      <c r="Z217" s="119"/>
      <c r="AA217" s="119"/>
      <c r="AB217" s="119"/>
      <c r="AC217" s="118"/>
    </row>
    <row r="218" spans="1:29" s="16" customFormat="1" ht="15.75" thickBot="1" x14ac:dyDescent="0.3">
      <c r="A218" s="118"/>
      <c r="B218" s="118"/>
      <c r="C218" s="15"/>
      <c r="D218" s="122"/>
      <c r="E218" s="15"/>
      <c r="F218" s="15"/>
      <c r="G218" s="15"/>
      <c r="H218" s="15"/>
      <c r="I218" s="15"/>
      <c r="J218" s="119"/>
      <c r="K218" s="15"/>
      <c r="L218" s="15"/>
      <c r="M218" s="119"/>
      <c r="N218" s="119"/>
      <c r="O218" s="119"/>
      <c r="P218" s="119"/>
      <c r="Q218" s="119"/>
      <c r="R218" s="119"/>
      <c r="S218" s="119"/>
      <c r="T218" s="119"/>
      <c r="U218" s="119"/>
      <c r="V218" s="119"/>
      <c r="W218" s="119"/>
      <c r="X218" s="119"/>
      <c r="Y218" s="119"/>
      <c r="Z218" s="119"/>
      <c r="AA218" s="119"/>
      <c r="AB218" s="119"/>
      <c r="AC218" s="118"/>
    </row>
    <row r="219" spans="1:29" s="16" customFormat="1" ht="15.75" thickBot="1" x14ac:dyDescent="0.3">
      <c r="A219" s="118"/>
      <c r="B219" s="118"/>
      <c r="C219" s="15"/>
      <c r="D219" s="122"/>
      <c r="E219" s="15"/>
      <c r="F219" s="15"/>
      <c r="G219" s="15"/>
      <c r="H219" s="15"/>
      <c r="I219" s="15"/>
      <c r="J219" s="15"/>
      <c r="K219" s="15"/>
      <c r="L219" s="15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119"/>
      <c r="Y219" s="119"/>
      <c r="Z219" s="119"/>
      <c r="AA219" s="119"/>
      <c r="AB219" s="119"/>
      <c r="AC219" s="118"/>
    </row>
    <row r="220" spans="1:29" s="16" customFormat="1" ht="15.75" thickBot="1" x14ac:dyDescent="0.3">
      <c r="A220" s="118"/>
      <c r="B220" s="118"/>
      <c r="C220" s="15"/>
      <c r="D220" s="122"/>
      <c r="E220" s="15"/>
      <c r="F220" s="15"/>
      <c r="G220" s="15"/>
      <c r="H220" s="15"/>
      <c r="I220" s="119"/>
      <c r="J220" s="15"/>
      <c r="K220" s="15"/>
      <c r="L220" s="15"/>
      <c r="M220" s="119"/>
      <c r="N220" s="119"/>
      <c r="O220" s="119"/>
      <c r="P220" s="119"/>
      <c r="Q220" s="119"/>
      <c r="R220" s="119"/>
      <c r="S220" s="119"/>
      <c r="T220" s="119"/>
      <c r="U220" s="119"/>
      <c r="V220" s="119"/>
      <c r="W220" s="119"/>
      <c r="X220" s="119"/>
      <c r="Y220" s="119"/>
      <c r="Z220" s="119"/>
      <c r="AA220" s="119"/>
      <c r="AB220" s="119"/>
      <c r="AC220" s="118"/>
    </row>
    <row r="221" spans="1:29" s="16" customFormat="1" ht="15.75" thickBot="1" x14ac:dyDescent="0.3">
      <c r="A221" s="118"/>
      <c r="B221" s="118"/>
      <c r="C221" s="15"/>
      <c r="D221" s="122"/>
      <c r="E221" s="15"/>
      <c r="F221" s="15"/>
      <c r="G221" s="15"/>
      <c r="H221" s="15"/>
      <c r="I221" s="119"/>
      <c r="J221" s="15"/>
      <c r="K221" s="15"/>
      <c r="L221" s="15"/>
      <c r="M221" s="119"/>
      <c r="N221" s="119"/>
      <c r="O221" s="119"/>
      <c r="P221" s="119"/>
      <c r="Q221" s="119"/>
      <c r="R221" s="119"/>
      <c r="S221" s="119"/>
      <c r="T221" s="119"/>
      <c r="U221" s="119"/>
      <c r="V221" s="119"/>
      <c r="W221" s="119"/>
      <c r="X221" s="119"/>
      <c r="Y221" s="119"/>
      <c r="Z221" s="119"/>
      <c r="AA221" s="119"/>
      <c r="AB221" s="119"/>
      <c r="AC221" s="118"/>
    </row>
    <row r="222" spans="1:29" s="16" customFormat="1" ht="15.75" thickBot="1" x14ac:dyDescent="0.3">
      <c r="A222" s="118"/>
      <c r="B222" s="118"/>
      <c r="C222" s="15"/>
      <c r="D222" s="122"/>
      <c r="E222" s="15"/>
      <c r="F222" s="15"/>
      <c r="G222" s="15"/>
      <c r="H222" s="15"/>
      <c r="I222" s="119"/>
      <c r="J222" s="15"/>
      <c r="K222" s="15"/>
      <c r="L222" s="15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119"/>
      <c r="Y222" s="119"/>
      <c r="Z222" s="119"/>
      <c r="AA222" s="119"/>
      <c r="AB222" s="119"/>
      <c r="AC222" s="118"/>
    </row>
    <row r="223" spans="1:29" s="16" customFormat="1" ht="15.75" thickBot="1" x14ac:dyDescent="0.3">
      <c r="A223" s="118"/>
      <c r="B223" s="118"/>
      <c r="C223" s="15"/>
      <c r="D223" s="122"/>
      <c r="E223" s="15"/>
      <c r="F223" s="15"/>
      <c r="G223" s="15"/>
      <c r="H223" s="15"/>
      <c r="I223" s="119"/>
      <c r="J223" s="15"/>
      <c r="K223" s="15"/>
      <c r="L223" s="15"/>
      <c r="M223" s="119"/>
      <c r="N223" s="119"/>
      <c r="O223" s="119"/>
      <c r="P223" s="119"/>
      <c r="Q223" s="119"/>
      <c r="R223" s="119"/>
      <c r="S223" s="119"/>
      <c r="T223" s="119"/>
      <c r="U223" s="119"/>
      <c r="V223" s="119"/>
      <c r="W223" s="119"/>
      <c r="X223" s="119"/>
      <c r="Y223" s="119"/>
      <c r="Z223" s="119"/>
      <c r="AA223" s="119"/>
      <c r="AB223" s="119"/>
      <c r="AC223" s="118"/>
    </row>
    <row r="224" spans="1:29" s="16" customFormat="1" ht="15.75" thickBot="1" x14ac:dyDescent="0.3">
      <c r="A224" s="118"/>
      <c r="B224" s="118"/>
      <c r="C224" s="15"/>
      <c r="D224" s="122"/>
      <c r="E224" s="15"/>
      <c r="F224" s="15"/>
      <c r="G224" s="15"/>
      <c r="H224" s="15"/>
      <c r="I224" s="119"/>
      <c r="J224" s="15"/>
      <c r="K224" s="15"/>
      <c r="L224" s="15"/>
      <c r="M224" s="119"/>
      <c r="N224" s="119"/>
      <c r="O224" s="119"/>
      <c r="P224" s="119"/>
      <c r="Q224" s="119"/>
      <c r="R224" s="119"/>
      <c r="S224" s="119"/>
      <c r="T224" s="119"/>
      <c r="U224" s="119"/>
      <c r="V224" s="119"/>
      <c r="W224" s="119"/>
      <c r="X224" s="119"/>
      <c r="Y224" s="119"/>
      <c r="Z224" s="119"/>
      <c r="AA224" s="119"/>
      <c r="AB224" s="119"/>
      <c r="AC224" s="118"/>
    </row>
    <row r="225" spans="1:29" s="16" customFormat="1" ht="15.75" thickBot="1" x14ac:dyDescent="0.3">
      <c r="A225" s="118"/>
      <c r="B225" s="118"/>
      <c r="C225" s="15"/>
      <c r="D225" s="122"/>
      <c r="E225" s="15"/>
      <c r="F225" s="15"/>
      <c r="G225" s="15"/>
      <c r="H225" s="15"/>
      <c r="I225" s="15"/>
      <c r="J225" s="15"/>
      <c r="K225" s="15"/>
      <c r="L225" s="15"/>
      <c r="M225" s="119"/>
      <c r="N225" s="119"/>
      <c r="O225" s="119"/>
      <c r="P225" s="119"/>
      <c r="Q225" s="119"/>
      <c r="R225" s="119"/>
      <c r="S225" s="119"/>
      <c r="T225" s="119"/>
      <c r="U225" s="119"/>
      <c r="V225" s="119"/>
      <c r="W225" s="119"/>
      <c r="X225" s="119"/>
      <c r="Y225" s="119"/>
      <c r="Z225" s="119"/>
      <c r="AA225" s="119"/>
      <c r="AB225" s="119"/>
      <c r="AC225" s="118"/>
    </row>
    <row r="226" spans="1:29" s="16" customFormat="1" ht="15.75" thickBot="1" x14ac:dyDescent="0.3">
      <c r="A226" s="118"/>
      <c r="B226" s="118"/>
      <c r="C226" s="15"/>
      <c r="D226" s="122"/>
      <c r="E226" s="15"/>
      <c r="F226" s="15"/>
      <c r="G226" s="15"/>
      <c r="H226" s="15"/>
      <c r="I226" s="119"/>
      <c r="J226" s="119"/>
      <c r="K226" s="119"/>
      <c r="L226" s="15"/>
      <c r="M226" s="119"/>
      <c r="N226" s="119"/>
      <c r="O226" s="119"/>
      <c r="P226" s="119"/>
      <c r="Q226" s="119"/>
      <c r="R226" s="119"/>
      <c r="S226" s="119"/>
      <c r="T226" s="119"/>
      <c r="U226" s="119"/>
      <c r="V226" s="119"/>
      <c r="W226" s="119"/>
      <c r="X226" s="119"/>
      <c r="Y226" s="119"/>
      <c r="Z226" s="119"/>
      <c r="AA226" s="119"/>
      <c r="AB226" s="119"/>
      <c r="AC226" s="118"/>
    </row>
    <row r="227" spans="1:29" s="16" customFormat="1" ht="15.75" thickBot="1" x14ac:dyDescent="0.3">
      <c r="A227" s="118"/>
      <c r="B227" s="118"/>
      <c r="C227" s="15"/>
      <c r="D227" s="122"/>
      <c r="E227" s="15"/>
      <c r="F227" s="15"/>
      <c r="G227" s="15"/>
      <c r="H227" s="15"/>
      <c r="I227" s="119"/>
      <c r="J227" s="15"/>
      <c r="K227" s="15"/>
      <c r="L227" s="15"/>
      <c r="M227" s="119"/>
      <c r="N227" s="119"/>
      <c r="O227" s="119"/>
      <c r="P227" s="119"/>
      <c r="Q227" s="119"/>
      <c r="R227" s="119"/>
      <c r="S227" s="119"/>
      <c r="T227" s="119"/>
      <c r="U227" s="119"/>
      <c r="V227" s="119"/>
      <c r="W227" s="119"/>
      <c r="X227" s="119"/>
      <c r="Y227" s="119"/>
      <c r="Z227" s="119"/>
      <c r="AA227" s="119"/>
      <c r="AB227" s="119"/>
      <c r="AC227" s="118"/>
    </row>
    <row r="228" spans="1:29" s="16" customFormat="1" ht="15.75" thickBot="1" x14ac:dyDescent="0.3">
      <c r="A228" s="118"/>
      <c r="B228" s="118"/>
      <c r="C228" s="15"/>
      <c r="D228" s="122"/>
      <c r="E228" s="15"/>
      <c r="F228" s="15"/>
      <c r="G228" s="15"/>
      <c r="H228" s="15"/>
      <c r="I228" s="15"/>
      <c r="J228" s="15"/>
      <c r="K228" s="15"/>
      <c r="L228" s="15"/>
      <c r="M228" s="119"/>
      <c r="N228" s="119"/>
      <c r="O228" s="119"/>
      <c r="P228" s="119"/>
      <c r="Q228" s="119"/>
      <c r="R228" s="119"/>
      <c r="S228" s="119"/>
      <c r="T228" s="119"/>
      <c r="U228" s="119"/>
      <c r="V228" s="119"/>
      <c r="W228" s="119"/>
      <c r="X228" s="119"/>
      <c r="Y228" s="119"/>
      <c r="Z228" s="119"/>
      <c r="AA228" s="119"/>
      <c r="AB228" s="119"/>
      <c r="AC228" s="118"/>
    </row>
    <row r="229" spans="1:29" s="16" customFormat="1" ht="15.75" thickBot="1" x14ac:dyDescent="0.3">
      <c r="A229" s="118"/>
      <c r="B229" s="118"/>
      <c r="C229" s="15"/>
      <c r="D229" s="122"/>
      <c r="E229" s="15"/>
      <c r="F229" s="15"/>
      <c r="G229" s="15"/>
      <c r="H229" s="15"/>
      <c r="I229" s="15"/>
      <c r="J229" s="15"/>
      <c r="K229" s="15"/>
      <c r="L229" s="15"/>
      <c r="M229" s="119"/>
      <c r="N229" s="119"/>
      <c r="O229" s="119"/>
      <c r="P229" s="119"/>
      <c r="Q229" s="119"/>
      <c r="R229" s="119"/>
      <c r="S229" s="119"/>
      <c r="T229" s="119"/>
      <c r="U229" s="119"/>
      <c r="V229" s="119"/>
      <c r="W229" s="119"/>
      <c r="X229" s="119"/>
      <c r="Y229" s="119"/>
      <c r="Z229" s="119"/>
      <c r="AA229" s="119"/>
      <c r="AB229" s="119"/>
      <c r="AC229" s="118"/>
    </row>
    <row r="230" spans="1:29" s="16" customFormat="1" ht="15.75" thickBot="1" x14ac:dyDescent="0.3">
      <c r="A230" s="118"/>
      <c r="B230" s="118"/>
      <c r="C230" s="15"/>
      <c r="D230" s="122"/>
      <c r="E230" s="15"/>
      <c r="F230" s="15"/>
      <c r="G230" s="15"/>
      <c r="H230" s="15"/>
      <c r="I230" s="119"/>
      <c r="J230" s="15"/>
      <c r="K230" s="15"/>
      <c r="L230" s="15"/>
      <c r="M230" s="119"/>
      <c r="N230" s="119"/>
      <c r="O230" s="119"/>
      <c r="P230" s="119"/>
      <c r="Q230" s="119"/>
      <c r="R230" s="119"/>
      <c r="S230" s="119"/>
      <c r="T230" s="119"/>
      <c r="U230" s="119"/>
      <c r="V230" s="119"/>
      <c r="W230" s="119"/>
      <c r="X230" s="119"/>
      <c r="Y230" s="119"/>
      <c r="Z230" s="119"/>
      <c r="AA230" s="119"/>
      <c r="AB230" s="119"/>
      <c r="AC230" s="118"/>
    </row>
    <row r="231" spans="1:29" s="16" customFormat="1" ht="15.75" thickBot="1" x14ac:dyDescent="0.3">
      <c r="A231" s="118"/>
      <c r="B231" s="118"/>
      <c r="C231" s="15"/>
      <c r="D231" s="122"/>
      <c r="E231" s="15"/>
      <c r="F231" s="15"/>
      <c r="G231" s="15"/>
      <c r="H231" s="15"/>
      <c r="I231" s="119"/>
      <c r="J231" s="15"/>
      <c r="K231" s="15"/>
      <c r="L231" s="15"/>
      <c r="M231" s="119"/>
      <c r="N231" s="119"/>
      <c r="O231" s="119"/>
      <c r="P231" s="119"/>
      <c r="Q231" s="119"/>
      <c r="R231" s="119"/>
      <c r="S231" s="119"/>
      <c r="T231" s="119"/>
      <c r="U231" s="119"/>
      <c r="V231" s="119"/>
      <c r="W231" s="119"/>
      <c r="X231" s="119"/>
      <c r="Y231" s="119"/>
      <c r="Z231" s="119"/>
      <c r="AA231" s="119"/>
      <c r="AB231" s="119"/>
      <c r="AC231" s="118"/>
    </row>
    <row r="232" spans="1:29" s="16" customFormat="1" ht="15.75" thickBot="1" x14ac:dyDescent="0.3">
      <c r="A232" s="118"/>
      <c r="B232" s="118"/>
      <c r="C232" s="15"/>
      <c r="D232" s="122"/>
      <c r="E232" s="15"/>
      <c r="F232" s="15"/>
      <c r="G232" s="15"/>
      <c r="H232" s="15"/>
      <c r="I232" s="119"/>
      <c r="J232" s="15"/>
      <c r="K232" s="15"/>
      <c r="L232" s="15"/>
      <c r="M232" s="119"/>
      <c r="N232" s="119"/>
      <c r="O232" s="119"/>
      <c r="P232" s="119"/>
      <c r="Q232" s="119"/>
      <c r="R232" s="119"/>
      <c r="S232" s="119"/>
      <c r="T232" s="119"/>
      <c r="U232" s="119"/>
      <c r="V232" s="119"/>
      <c r="W232" s="119"/>
      <c r="X232" s="119"/>
      <c r="Y232" s="119"/>
      <c r="Z232" s="119"/>
      <c r="AA232" s="119"/>
      <c r="AB232" s="119"/>
      <c r="AC232" s="118"/>
    </row>
    <row r="233" spans="1:29" s="16" customFormat="1" ht="15.75" thickBot="1" x14ac:dyDescent="0.3">
      <c r="A233" s="118"/>
      <c r="B233" s="118"/>
      <c r="C233" s="15"/>
      <c r="D233" s="122"/>
      <c r="E233" s="15"/>
      <c r="F233" s="15"/>
      <c r="G233" s="15"/>
      <c r="H233" s="15"/>
      <c r="I233" s="119"/>
      <c r="J233" s="15"/>
      <c r="K233" s="15"/>
      <c r="L233" s="15"/>
      <c r="M233" s="119"/>
      <c r="N233" s="119"/>
      <c r="O233" s="119"/>
      <c r="P233" s="119"/>
      <c r="Q233" s="119"/>
      <c r="R233" s="119"/>
      <c r="S233" s="119"/>
      <c r="T233" s="119"/>
      <c r="U233" s="119"/>
      <c r="V233" s="119"/>
      <c r="W233" s="119"/>
      <c r="X233" s="119"/>
      <c r="Y233" s="119"/>
      <c r="Z233" s="119"/>
      <c r="AA233" s="119"/>
      <c r="AB233" s="119"/>
      <c r="AC233" s="118"/>
    </row>
    <row r="234" spans="1:29" s="16" customFormat="1" ht="15.75" thickBot="1" x14ac:dyDescent="0.3">
      <c r="A234" s="118"/>
      <c r="B234" s="118"/>
      <c r="C234" s="15"/>
      <c r="D234" s="122"/>
      <c r="E234" s="15"/>
      <c r="F234" s="15"/>
      <c r="G234" s="15"/>
      <c r="H234" s="15"/>
      <c r="I234" s="119"/>
      <c r="J234" s="15"/>
      <c r="K234" s="15"/>
      <c r="L234" s="15"/>
      <c r="M234" s="119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  <c r="X234" s="119"/>
      <c r="Y234" s="119"/>
      <c r="Z234" s="119"/>
      <c r="AA234" s="119"/>
      <c r="AB234" s="119"/>
      <c r="AC234" s="118"/>
    </row>
    <row r="235" spans="1:29" s="16" customFormat="1" ht="15.75" thickBot="1" x14ac:dyDescent="0.3">
      <c r="A235" s="118"/>
      <c r="B235" s="118"/>
      <c r="C235" s="15"/>
      <c r="D235" s="122"/>
      <c r="E235" s="15"/>
      <c r="F235" s="15"/>
      <c r="G235" s="15"/>
      <c r="H235" s="15"/>
      <c r="I235" s="119"/>
      <c r="J235" s="15"/>
      <c r="K235" s="15"/>
      <c r="L235" s="15"/>
      <c r="M235" s="119"/>
      <c r="N235" s="119"/>
      <c r="O235" s="119"/>
      <c r="P235" s="119"/>
      <c r="Q235" s="119"/>
      <c r="R235" s="119"/>
      <c r="S235" s="119"/>
      <c r="T235" s="119"/>
      <c r="U235" s="119"/>
      <c r="V235" s="119"/>
      <c r="W235" s="119"/>
      <c r="X235" s="119"/>
      <c r="Y235" s="119"/>
      <c r="Z235" s="119"/>
      <c r="AA235" s="119"/>
      <c r="AB235" s="119"/>
      <c r="AC235" s="118"/>
    </row>
    <row r="236" spans="1:29" s="16" customFormat="1" ht="15.75" thickBot="1" x14ac:dyDescent="0.3">
      <c r="A236" s="118"/>
      <c r="B236" s="118"/>
      <c r="C236" s="15"/>
      <c r="D236" s="122"/>
      <c r="E236" s="15"/>
      <c r="F236" s="15"/>
      <c r="G236" s="15"/>
      <c r="H236" s="15"/>
      <c r="I236" s="119"/>
      <c r="J236" s="15"/>
      <c r="K236" s="15"/>
      <c r="L236" s="15"/>
      <c r="M236" s="119"/>
      <c r="N236" s="119"/>
      <c r="O236" s="119"/>
      <c r="P236" s="119"/>
      <c r="Q236" s="119"/>
      <c r="R236" s="119"/>
      <c r="S236" s="119"/>
      <c r="T236" s="119"/>
      <c r="U236" s="119"/>
      <c r="V236" s="119"/>
      <c r="W236" s="119"/>
      <c r="X236" s="119"/>
      <c r="Y236" s="119"/>
      <c r="Z236" s="119"/>
      <c r="AA236" s="119"/>
      <c r="AB236" s="119"/>
      <c r="AC236" s="118"/>
    </row>
    <row r="237" spans="1:29" s="16" customFormat="1" ht="15.75" thickBot="1" x14ac:dyDescent="0.3">
      <c r="A237" s="118"/>
      <c r="B237" s="118"/>
      <c r="C237" s="15"/>
      <c r="D237" s="122"/>
      <c r="E237" s="15"/>
      <c r="F237" s="15"/>
      <c r="G237" s="15"/>
      <c r="H237" s="15"/>
      <c r="I237" s="119"/>
      <c r="J237" s="15"/>
      <c r="K237" s="15"/>
      <c r="L237" s="15"/>
      <c r="M237" s="119"/>
      <c r="N237" s="119"/>
      <c r="O237" s="119"/>
      <c r="P237" s="119"/>
      <c r="Q237" s="119"/>
      <c r="R237" s="119"/>
      <c r="S237" s="119"/>
      <c r="T237" s="119"/>
      <c r="U237" s="119"/>
      <c r="V237" s="119"/>
      <c r="W237" s="119"/>
      <c r="X237" s="119"/>
      <c r="Y237" s="119"/>
      <c r="Z237" s="119"/>
      <c r="AA237" s="119"/>
      <c r="AB237" s="119"/>
      <c r="AC237" s="118"/>
    </row>
    <row r="238" spans="1:29" s="16" customFormat="1" ht="15.75" thickBot="1" x14ac:dyDescent="0.3">
      <c r="A238" s="118"/>
      <c r="B238" s="118"/>
      <c r="C238" s="15"/>
      <c r="D238" s="122"/>
      <c r="E238" s="15"/>
      <c r="F238" s="15"/>
      <c r="G238" s="15"/>
      <c r="H238" s="15"/>
      <c r="I238" s="119"/>
      <c r="J238" s="15"/>
      <c r="K238" s="15"/>
      <c r="L238" s="15"/>
      <c r="M238" s="119"/>
      <c r="N238" s="119"/>
      <c r="O238" s="119"/>
      <c r="P238" s="119"/>
      <c r="Q238" s="119"/>
      <c r="R238" s="119"/>
      <c r="S238" s="119"/>
      <c r="T238" s="119"/>
      <c r="U238" s="119"/>
      <c r="V238" s="119"/>
      <c r="W238" s="119"/>
      <c r="X238" s="119"/>
      <c r="Y238" s="119"/>
      <c r="Z238" s="119"/>
      <c r="AA238" s="119"/>
      <c r="AB238" s="119"/>
      <c r="AC238" s="118"/>
    </row>
    <row r="239" spans="1:29" s="16" customFormat="1" ht="15.75" thickBot="1" x14ac:dyDescent="0.3">
      <c r="A239" s="118"/>
      <c r="B239" s="118"/>
      <c r="C239" s="15"/>
      <c r="D239" s="122"/>
      <c r="E239" s="15"/>
      <c r="F239" s="15"/>
      <c r="G239" s="15"/>
      <c r="H239" s="15"/>
      <c r="I239" s="15"/>
      <c r="J239" s="15"/>
      <c r="K239" s="15"/>
      <c r="L239" s="15"/>
      <c r="M239" s="119"/>
      <c r="N239" s="119"/>
      <c r="O239" s="119"/>
      <c r="P239" s="119"/>
      <c r="Q239" s="119"/>
      <c r="R239" s="119"/>
      <c r="S239" s="119"/>
      <c r="T239" s="119"/>
      <c r="U239" s="119"/>
      <c r="V239" s="119"/>
      <c r="W239" s="119"/>
      <c r="X239" s="119"/>
      <c r="Y239" s="119"/>
      <c r="Z239" s="119"/>
      <c r="AA239" s="119"/>
      <c r="AB239" s="119"/>
      <c r="AC239" s="118"/>
    </row>
    <row r="240" spans="1:29" s="16" customFormat="1" ht="15.75" thickBot="1" x14ac:dyDescent="0.3">
      <c r="A240" s="118"/>
      <c r="B240" s="118"/>
      <c r="C240" s="15"/>
      <c r="D240" s="122"/>
      <c r="E240" s="15"/>
      <c r="F240" s="15"/>
      <c r="G240" s="15"/>
      <c r="H240" s="15"/>
      <c r="I240" s="119"/>
      <c r="J240" s="15"/>
      <c r="K240" s="15"/>
      <c r="L240" s="15"/>
      <c r="M240" s="119"/>
      <c r="N240" s="119"/>
      <c r="O240" s="119"/>
      <c r="P240" s="119"/>
      <c r="Q240" s="119"/>
      <c r="R240" s="119"/>
      <c r="S240" s="119"/>
      <c r="T240" s="119"/>
      <c r="U240" s="119"/>
      <c r="V240" s="119"/>
      <c r="W240" s="119"/>
      <c r="X240" s="119"/>
      <c r="Y240" s="119"/>
      <c r="Z240" s="119"/>
      <c r="AA240" s="119"/>
      <c r="AB240" s="119"/>
      <c r="AC240" s="118"/>
    </row>
    <row r="241" spans="1:29" s="16" customFormat="1" ht="15.75" thickBot="1" x14ac:dyDescent="0.3">
      <c r="A241" s="118"/>
      <c r="B241" s="118"/>
      <c r="C241" s="15"/>
      <c r="D241" s="122"/>
      <c r="E241" s="15"/>
      <c r="F241" s="15"/>
      <c r="G241" s="15"/>
      <c r="H241" s="15"/>
      <c r="I241" s="119"/>
      <c r="J241" s="15"/>
      <c r="K241" s="119"/>
      <c r="L241" s="119"/>
      <c r="M241" s="119"/>
      <c r="N241" s="119"/>
      <c r="O241" s="119"/>
      <c r="P241" s="119"/>
      <c r="Q241" s="119"/>
      <c r="R241" s="119"/>
      <c r="S241" s="119"/>
      <c r="T241" s="119"/>
      <c r="U241" s="119"/>
      <c r="V241" s="119"/>
      <c r="W241" s="119"/>
      <c r="X241" s="119"/>
      <c r="Y241" s="119"/>
      <c r="Z241" s="119"/>
      <c r="AA241" s="119"/>
      <c r="AB241" s="119"/>
      <c r="AC241" s="118"/>
    </row>
    <row r="242" spans="1:29" s="16" customFormat="1" ht="15.75" thickBot="1" x14ac:dyDescent="0.3">
      <c r="A242" s="118"/>
      <c r="B242" s="118"/>
      <c r="C242" s="15"/>
      <c r="D242" s="122"/>
      <c r="E242" s="15"/>
      <c r="F242" s="15"/>
      <c r="G242" s="15"/>
      <c r="H242" s="15"/>
      <c r="I242" s="119"/>
      <c r="J242" s="15"/>
      <c r="K242" s="15"/>
      <c r="L242" s="15"/>
      <c r="M242" s="119"/>
      <c r="N242" s="119"/>
      <c r="O242" s="119"/>
      <c r="P242" s="119"/>
      <c r="Q242" s="119"/>
      <c r="R242" s="119"/>
      <c r="S242" s="119"/>
      <c r="T242" s="119"/>
      <c r="U242" s="119"/>
      <c r="V242" s="119"/>
      <c r="W242" s="119"/>
      <c r="X242" s="119"/>
      <c r="Y242" s="119"/>
      <c r="Z242" s="119"/>
      <c r="AA242" s="119"/>
      <c r="AB242" s="119"/>
      <c r="AC242" s="118"/>
    </row>
    <row r="243" spans="1:29" s="16" customFormat="1" ht="15.75" thickBot="1" x14ac:dyDescent="0.3">
      <c r="A243" s="118"/>
      <c r="B243" s="118"/>
      <c r="C243" s="15"/>
      <c r="D243" s="122"/>
      <c r="E243" s="15"/>
      <c r="F243" s="15"/>
      <c r="G243" s="15"/>
      <c r="H243" s="15"/>
      <c r="I243" s="119"/>
      <c r="J243" s="15"/>
      <c r="K243" s="15"/>
      <c r="L243" s="15"/>
      <c r="M243" s="119"/>
      <c r="N243" s="119"/>
      <c r="O243" s="119"/>
      <c r="P243" s="119"/>
      <c r="Q243" s="119"/>
      <c r="R243" s="119"/>
      <c r="S243" s="119"/>
      <c r="T243" s="119"/>
      <c r="U243" s="119"/>
      <c r="V243" s="119"/>
      <c r="W243" s="119"/>
      <c r="X243" s="119"/>
      <c r="Y243" s="119"/>
      <c r="Z243" s="119"/>
      <c r="AA243" s="119"/>
      <c r="AB243" s="119"/>
      <c r="AC243" s="118"/>
    </row>
    <row r="244" spans="1:29" s="16" customFormat="1" ht="15.75" thickBot="1" x14ac:dyDescent="0.3">
      <c r="A244" s="118"/>
      <c r="B244" s="118"/>
      <c r="C244" s="15"/>
      <c r="D244" s="122"/>
      <c r="E244" s="15"/>
      <c r="F244" s="15"/>
      <c r="G244" s="15"/>
      <c r="H244" s="15"/>
      <c r="I244" s="119"/>
      <c r="J244" s="15"/>
      <c r="K244" s="15"/>
      <c r="L244" s="15"/>
      <c r="M244" s="119"/>
      <c r="N244" s="119"/>
      <c r="O244" s="119"/>
      <c r="P244" s="119"/>
      <c r="Q244" s="119"/>
      <c r="R244" s="119"/>
      <c r="S244" s="119"/>
      <c r="T244" s="119"/>
      <c r="U244" s="119"/>
      <c r="V244" s="119"/>
      <c r="W244" s="119"/>
      <c r="X244" s="119"/>
      <c r="Y244" s="119"/>
      <c r="Z244" s="119"/>
      <c r="AA244" s="119"/>
      <c r="AB244" s="119"/>
      <c r="AC244" s="118"/>
    </row>
    <row r="245" spans="1:29" s="16" customFormat="1" ht="15.75" thickBot="1" x14ac:dyDescent="0.3">
      <c r="A245" s="118"/>
      <c r="B245" s="118"/>
      <c r="C245" s="15"/>
      <c r="D245" s="122"/>
      <c r="E245" s="15"/>
      <c r="F245" s="15"/>
      <c r="G245" s="15"/>
      <c r="H245" s="15"/>
      <c r="I245" s="119"/>
      <c r="J245" s="15"/>
      <c r="K245" s="15"/>
      <c r="L245" s="15"/>
      <c r="M245" s="119"/>
      <c r="N245" s="119"/>
      <c r="O245" s="119"/>
      <c r="P245" s="119"/>
      <c r="Q245" s="119"/>
      <c r="R245" s="119"/>
      <c r="S245" s="119"/>
      <c r="T245" s="119"/>
      <c r="U245" s="119"/>
      <c r="V245" s="119"/>
      <c r="W245" s="119"/>
      <c r="X245" s="119"/>
      <c r="Y245" s="119"/>
      <c r="Z245" s="119"/>
      <c r="AA245" s="119"/>
      <c r="AB245" s="119"/>
      <c r="AC245" s="118"/>
    </row>
    <row r="246" spans="1:29" s="16" customFormat="1" ht="15.75" thickBot="1" x14ac:dyDescent="0.3">
      <c r="A246" s="118"/>
      <c r="B246" s="118"/>
      <c r="C246" s="15"/>
      <c r="D246" s="122"/>
      <c r="E246" s="15"/>
      <c r="F246" s="15"/>
      <c r="G246" s="15"/>
      <c r="H246" s="15"/>
      <c r="I246" s="119"/>
      <c r="J246" s="15"/>
      <c r="K246" s="15"/>
      <c r="L246" s="15"/>
      <c r="M246" s="119"/>
      <c r="N246" s="119"/>
      <c r="O246" s="119"/>
      <c r="P246" s="119"/>
      <c r="Q246" s="119"/>
      <c r="R246" s="119"/>
      <c r="S246" s="119"/>
      <c r="T246" s="119"/>
      <c r="U246" s="119"/>
      <c r="V246" s="119"/>
      <c r="W246" s="119"/>
      <c r="X246" s="119"/>
      <c r="Y246" s="119"/>
      <c r="Z246" s="119"/>
      <c r="AA246" s="119"/>
      <c r="AB246" s="119"/>
      <c r="AC246" s="118"/>
    </row>
    <row r="247" spans="1:29" s="16" customFormat="1" ht="15.75" thickBot="1" x14ac:dyDescent="0.3">
      <c r="A247" s="118"/>
      <c r="B247" s="118"/>
      <c r="C247" s="15"/>
      <c r="D247" s="122"/>
      <c r="E247" s="15"/>
      <c r="F247" s="15"/>
      <c r="G247" s="15"/>
      <c r="H247" s="15"/>
      <c r="I247" s="119"/>
      <c r="J247" s="15"/>
      <c r="K247" s="15"/>
      <c r="L247" s="15"/>
      <c r="M247" s="119"/>
      <c r="N247" s="119"/>
      <c r="O247" s="119"/>
      <c r="P247" s="119"/>
      <c r="Q247" s="119"/>
      <c r="R247" s="119"/>
      <c r="S247" s="119"/>
      <c r="T247" s="119"/>
      <c r="U247" s="119"/>
      <c r="V247" s="119"/>
      <c r="W247" s="119"/>
      <c r="X247" s="119"/>
      <c r="Y247" s="119"/>
      <c r="Z247" s="119"/>
      <c r="AA247" s="119"/>
      <c r="AB247" s="119"/>
      <c r="AC247" s="118"/>
    </row>
    <row r="248" spans="1:29" s="16" customFormat="1" ht="15.75" thickBot="1" x14ac:dyDescent="0.3">
      <c r="A248" s="118"/>
      <c r="B248" s="118"/>
      <c r="C248" s="15"/>
      <c r="D248" s="122"/>
      <c r="E248" s="15"/>
      <c r="F248" s="15"/>
      <c r="G248" s="15"/>
      <c r="H248" s="15"/>
      <c r="I248" s="119"/>
      <c r="J248" s="15"/>
      <c r="K248" s="15"/>
      <c r="L248" s="15"/>
      <c r="M248" s="119"/>
      <c r="N248" s="119"/>
      <c r="O248" s="119"/>
      <c r="P248" s="119"/>
      <c r="Q248" s="119"/>
      <c r="R248" s="119"/>
      <c r="S248" s="119"/>
      <c r="T248" s="119"/>
      <c r="U248" s="119"/>
      <c r="V248" s="119"/>
      <c r="W248" s="119"/>
      <c r="X248" s="119"/>
      <c r="Y248" s="119"/>
      <c r="Z248" s="119"/>
      <c r="AA248" s="119"/>
      <c r="AB248" s="119"/>
      <c r="AC248" s="118"/>
    </row>
    <row r="249" spans="1:29" s="16" customFormat="1" ht="15.75" thickBot="1" x14ac:dyDescent="0.3">
      <c r="A249" s="118"/>
      <c r="B249" s="118"/>
      <c r="C249" s="15"/>
      <c r="D249" s="122"/>
      <c r="E249" s="15"/>
      <c r="F249" s="15"/>
      <c r="G249" s="15"/>
      <c r="H249" s="15"/>
      <c r="I249" s="119"/>
      <c r="J249" s="15"/>
      <c r="K249" s="15"/>
      <c r="L249" s="15"/>
      <c r="M249" s="119"/>
      <c r="N249" s="119"/>
      <c r="O249" s="119"/>
      <c r="P249" s="119"/>
      <c r="Q249" s="119"/>
      <c r="R249" s="119"/>
      <c r="S249" s="119"/>
      <c r="T249" s="119"/>
      <c r="U249" s="119"/>
      <c r="V249" s="119"/>
      <c r="W249" s="119"/>
      <c r="X249" s="119"/>
      <c r="Y249" s="119"/>
      <c r="Z249" s="119"/>
      <c r="AA249" s="119"/>
      <c r="AB249" s="119"/>
      <c r="AC249" s="118"/>
    </row>
    <row r="250" spans="1:29" s="16" customFormat="1" ht="15.75" thickBot="1" x14ac:dyDescent="0.3">
      <c r="A250" s="118"/>
      <c r="B250" s="118"/>
      <c r="C250" s="15"/>
      <c r="D250" s="122"/>
      <c r="E250" s="15"/>
      <c r="F250" s="15"/>
      <c r="G250" s="15"/>
      <c r="H250" s="15"/>
      <c r="I250" s="119"/>
      <c r="J250" s="15"/>
      <c r="K250" s="15"/>
      <c r="L250" s="15"/>
      <c r="M250" s="119"/>
      <c r="N250" s="119"/>
      <c r="O250" s="119"/>
      <c r="P250" s="119"/>
      <c r="Q250" s="119"/>
      <c r="R250" s="119"/>
      <c r="S250" s="119"/>
      <c r="T250" s="119"/>
      <c r="U250" s="119"/>
      <c r="V250" s="119"/>
      <c r="W250" s="119"/>
      <c r="X250" s="119"/>
      <c r="Y250" s="119"/>
      <c r="Z250" s="119"/>
      <c r="AA250" s="119"/>
      <c r="AB250" s="119"/>
      <c r="AC250" s="118"/>
    </row>
    <row r="251" spans="1:29" s="16" customFormat="1" ht="15.75" thickBot="1" x14ac:dyDescent="0.3">
      <c r="A251" s="118"/>
      <c r="B251" s="118"/>
      <c r="C251" s="15"/>
      <c r="D251" s="122"/>
      <c r="E251" s="15"/>
      <c r="F251" s="15"/>
      <c r="G251" s="15"/>
      <c r="H251" s="15"/>
      <c r="I251" s="119"/>
      <c r="J251" s="15"/>
      <c r="K251" s="15"/>
      <c r="L251" s="15"/>
      <c r="M251" s="119"/>
      <c r="N251" s="119"/>
      <c r="O251" s="119"/>
      <c r="P251" s="119"/>
      <c r="Q251" s="119"/>
      <c r="R251" s="119"/>
      <c r="S251" s="119"/>
      <c r="T251" s="119"/>
      <c r="U251" s="119"/>
      <c r="V251" s="119"/>
      <c r="W251" s="119"/>
      <c r="X251" s="119"/>
      <c r="Y251" s="119"/>
      <c r="Z251" s="119"/>
      <c r="AA251" s="119"/>
      <c r="AB251" s="119"/>
      <c r="AC251" s="118"/>
    </row>
    <row r="252" spans="1:29" s="16" customFormat="1" ht="15.75" thickBot="1" x14ac:dyDescent="0.3">
      <c r="A252" s="118"/>
      <c r="B252" s="118"/>
      <c r="C252" s="15"/>
      <c r="D252" s="122"/>
      <c r="E252" s="15"/>
      <c r="F252" s="15"/>
      <c r="G252" s="15"/>
      <c r="H252" s="15"/>
      <c r="I252" s="119"/>
      <c r="J252" s="15"/>
      <c r="K252" s="15"/>
      <c r="L252" s="15"/>
      <c r="M252" s="119"/>
      <c r="N252" s="119"/>
      <c r="O252" s="119"/>
      <c r="P252" s="119"/>
      <c r="Q252" s="119"/>
      <c r="R252" s="119"/>
      <c r="S252" s="119"/>
      <c r="T252" s="119"/>
      <c r="U252" s="119"/>
      <c r="V252" s="119"/>
      <c r="W252" s="119"/>
      <c r="X252" s="119"/>
      <c r="Y252" s="119"/>
      <c r="Z252" s="119"/>
      <c r="AA252" s="119"/>
      <c r="AB252" s="119"/>
      <c r="AC252" s="118"/>
    </row>
    <row r="253" spans="1:29" s="16" customFormat="1" ht="15.75" thickBot="1" x14ac:dyDescent="0.3">
      <c r="A253" s="118"/>
      <c r="B253" s="118"/>
      <c r="C253" s="15"/>
      <c r="D253" s="122"/>
      <c r="E253" s="15"/>
      <c r="F253" s="15"/>
      <c r="G253" s="15"/>
      <c r="H253" s="15"/>
      <c r="I253" s="119"/>
      <c r="J253" s="15"/>
      <c r="K253" s="15"/>
      <c r="L253" s="15"/>
      <c r="M253" s="119"/>
      <c r="N253" s="119"/>
      <c r="O253" s="119"/>
      <c r="P253" s="119"/>
      <c r="Q253" s="119"/>
      <c r="R253" s="119"/>
      <c r="S253" s="119"/>
      <c r="T253" s="119"/>
      <c r="U253" s="119"/>
      <c r="V253" s="119"/>
      <c r="W253" s="119"/>
      <c r="X253" s="119"/>
      <c r="Y253" s="119"/>
      <c r="Z253" s="119"/>
      <c r="AA253" s="119"/>
      <c r="AB253" s="119"/>
      <c r="AC253" s="118"/>
    </row>
    <row r="254" spans="1:29" s="16" customFormat="1" ht="15.75" thickBot="1" x14ac:dyDescent="0.3">
      <c r="A254" s="118"/>
      <c r="B254" s="118"/>
      <c r="C254" s="15"/>
      <c r="D254" s="122"/>
      <c r="E254" s="15"/>
      <c r="F254" s="15"/>
      <c r="G254" s="15"/>
      <c r="H254" s="15"/>
      <c r="I254" s="119"/>
      <c r="J254" s="15"/>
      <c r="K254" s="15"/>
      <c r="L254" s="15"/>
      <c r="M254" s="119"/>
      <c r="N254" s="119"/>
      <c r="O254" s="119"/>
      <c r="P254" s="119"/>
      <c r="Q254" s="119"/>
      <c r="R254" s="119"/>
      <c r="S254" s="119"/>
      <c r="T254" s="119"/>
      <c r="U254" s="119"/>
      <c r="V254" s="119"/>
      <c r="W254" s="119"/>
      <c r="X254" s="119"/>
      <c r="Y254" s="119"/>
      <c r="Z254" s="119"/>
      <c r="AA254" s="119"/>
      <c r="AB254" s="119"/>
      <c r="AC254" s="118"/>
    </row>
    <row r="255" spans="1:29" s="16" customFormat="1" ht="15.75" thickBot="1" x14ac:dyDescent="0.3">
      <c r="A255" s="118"/>
      <c r="B255" s="118"/>
      <c r="C255" s="15"/>
      <c r="D255" s="122"/>
      <c r="E255" s="15"/>
      <c r="F255" s="15"/>
      <c r="G255" s="15"/>
      <c r="H255" s="15"/>
      <c r="I255" s="119"/>
      <c r="J255" s="15"/>
      <c r="K255" s="15"/>
      <c r="L255" s="15"/>
      <c r="M255" s="119"/>
      <c r="N255" s="119"/>
      <c r="O255" s="119"/>
      <c r="P255" s="119"/>
      <c r="Q255" s="119"/>
      <c r="R255" s="119"/>
      <c r="S255" s="119"/>
      <c r="T255" s="119"/>
      <c r="U255" s="119"/>
      <c r="V255" s="119"/>
      <c r="W255" s="119"/>
      <c r="X255" s="119"/>
      <c r="Y255" s="119"/>
      <c r="Z255" s="119"/>
      <c r="AA255" s="119"/>
      <c r="AB255" s="119"/>
      <c r="AC255" s="118"/>
    </row>
    <row r="256" spans="1:29" s="16" customFormat="1" ht="15.75" thickBot="1" x14ac:dyDescent="0.3">
      <c r="A256" s="118"/>
      <c r="B256" s="118"/>
      <c r="C256" s="15"/>
      <c r="D256" s="122"/>
      <c r="E256" s="15"/>
      <c r="F256" s="15"/>
      <c r="G256" s="15"/>
      <c r="H256" s="15"/>
      <c r="I256" s="119"/>
      <c r="J256" s="15"/>
      <c r="K256" s="15"/>
      <c r="L256" s="15"/>
      <c r="M256" s="119"/>
      <c r="N256" s="119"/>
      <c r="O256" s="119"/>
      <c r="P256" s="119"/>
      <c r="Q256" s="119"/>
      <c r="R256" s="119"/>
      <c r="S256" s="119"/>
      <c r="T256" s="119"/>
      <c r="U256" s="119"/>
      <c r="V256" s="119"/>
      <c r="W256" s="119"/>
      <c r="X256" s="119"/>
      <c r="Y256" s="119"/>
      <c r="Z256" s="119"/>
      <c r="AA256" s="119"/>
      <c r="AB256" s="119"/>
      <c r="AC256" s="118"/>
    </row>
    <row r="257" spans="1:29" s="16" customFormat="1" ht="15.75" thickBot="1" x14ac:dyDescent="0.3">
      <c r="A257" s="118"/>
      <c r="B257" s="118"/>
      <c r="C257" s="15"/>
      <c r="D257" s="122"/>
      <c r="E257" s="15"/>
      <c r="F257" s="15"/>
      <c r="G257" s="15"/>
      <c r="H257" s="15"/>
      <c r="I257" s="119"/>
      <c r="J257" s="15"/>
      <c r="K257" s="15"/>
      <c r="L257" s="119"/>
      <c r="M257" s="119"/>
      <c r="N257" s="119"/>
      <c r="O257" s="119"/>
      <c r="P257" s="119"/>
      <c r="Q257" s="119"/>
      <c r="R257" s="119"/>
      <c r="S257" s="119"/>
      <c r="T257" s="119"/>
      <c r="U257" s="119"/>
      <c r="V257" s="119"/>
      <c r="W257" s="119"/>
      <c r="X257" s="119"/>
      <c r="Y257" s="119"/>
      <c r="Z257" s="119"/>
      <c r="AA257" s="119"/>
      <c r="AB257" s="119"/>
      <c r="AC257" s="118"/>
    </row>
    <row r="258" spans="1:29" s="16" customFormat="1" ht="15.75" thickBot="1" x14ac:dyDescent="0.3">
      <c r="A258" s="118"/>
      <c r="B258" s="118"/>
      <c r="C258" s="15"/>
      <c r="D258" s="122"/>
      <c r="E258" s="15"/>
      <c r="F258" s="15"/>
      <c r="G258" s="15"/>
      <c r="H258" s="15"/>
      <c r="I258" s="119"/>
      <c r="J258" s="15"/>
      <c r="K258" s="15"/>
      <c r="L258" s="15"/>
      <c r="M258" s="119"/>
      <c r="N258" s="119"/>
      <c r="O258" s="119"/>
      <c r="P258" s="119"/>
      <c r="Q258" s="119"/>
      <c r="R258" s="119"/>
      <c r="S258" s="119"/>
      <c r="T258" s="119"/>
      <c r="U258" s="119"/>
      <c r="V258" s="119"/>
      <c r="W258" s="119"/>
      <c r="X258" s="119"/>
      <c r="Y258" s="119"/>
      <c r="Z258" s="119"/>
      <c r="AA258" s="119"/>
      <c r="AB258" s="119"/>
      <c r="AC258" s="118"/>
    </row>
    <row r="259" spans="1:29" s="16" customFormat="1" ht="15.75" thickBot="1" x14ac:dyDescent="0.3">
      <c r="A259" s="118"/>
      <c r="B259" s="118"/>
      <c r="C259" s="15"/>
      <c r="D259" s="122"/>
      <c r="E259" s="15"/>
      <c r="F259" s="15"/>
      <c r="G259" s="15"/>
      <c r="H259" s="15"/>
      <c r="I259" s="119"/>
      <c r="J259" s="15"/>
      <c r="K259" s="15"/>
      <c r="L259" s="15"/>
      <c r="M259" s="119"/>
      <c r="N259" s="119"/>
      <c r="O259" s="119"/>
      <c r="P259" s="119"/>
      <c r="Q259" s="119"/>
      <c r="R259" s="119"/>
      <c r="S259" s="119"/>
      <c r="T259" s="119"/>
      <c r="U259" s="119"/>
      <c r="V259" s="119"/>
      <c r="W259" s="119"/>
      <c r="X259" s="119"/>
      <c r="Y259" s="119"/>
      <c r="Z259" s="119"/>
      <c r="AA259" s="119"/>
      <c r="AB259" s="119"/>
      <c r="AC259" s="118"/>
    </row>
    <row r="260" spans="1:29" s="16" customFormat="1" ht="15.75" thickBot="1" x14ac:dyDescent="0.3">
      <c r="A260" s="118"/>
      <c r="B260" s="118"/>
      <c r="C260" s="15"/>
      <c r="D260" s="122"/>
      <c r="E260" s="15"/>
      <c r="F260" s="15"/>
      <c r="G260" s="15"/>
      <c r="H260" s="15"/>
      <c r="I260" s="119"/>
      <c r="J260" s="15"/>
      <c r="K260" s="15"/>
      <c r="L260" s="15"/>
      <c r="M260" s="119"/>
      <c r="N260" s="119"/>
      <c r="O260" s="119"/>
      <c r="P260" s="119"/>
      <c r="Q260" s="119"/>
      <c r="R260" s="119"/>
      <c r="S260" s="119"/>
      <c r="T260" s="119"/>
      <c r="U260" s="119"/>
      <c r="V260" s="119"/>
      <c r="W260" s="119"/>
      <c r="X260" s="119"/>
      <c r="Y260" s="119"/>
      <c r="Z260" s="119"/>
      <c r="AA260" s="119"/>
      <c r="AB260" s="119"/>
      <c r="AC260" s="118"/>
    </row>
    <row r="261" spans="1:29" s="16" customFormat="1" ht="15.75" thickBot="1" x14ac:dyDescent="0.3">
      <c r="A261" s="118"/>
      <c r="B261" s="118"/>
      <c r="C261" s="15"/>
      <c r="D261" s="122"/>
      <c r="E261" s="15"/>
      <c r="F261" s="15"/>
      <c r="G261" s="15"/>
      <c r="H261" s="15"/>
      <c r="I261" s="119"/>
      <c r="J261" s="15"/>
      <c r="K261" s="15"/>
      <c r="L261" s="15"/>
      <c r="M261" s="119"/>
      <c r="N261" s="119"/>
      <c r="O261" s="119"/>
      <c r="P261" s="119"/>
      <c r="Q261" s="119"/>
      <c r="R261" s="119"/>
      <c r="S261" s="119"/>
      <c r="T261" s="119"/>
      <c r="U261" s="119"/>
      <c r="V261" s="119"/>
      <c r="W261" s="119"/>
      <c r="X261" s="119"/>
      <c r="Y261" s="119"/>
      <c r="Z261" s="119"/>
      <c r="AA261" s="119"/>
      <c r="AB261" s="119"/>
      <c r="AC261" s="118"/>
    </row>
    <row r="262" spans="1:29" s="16" customFormat="1" ht="15.75" thickBot="1" x14ac:dyDescent="0.3">
      <c r="A262" s="118"/>
      <c r="B262" s="118"/>
      <c r="C262" s="15"/>
      <c r="D262" s="122"/>
      <c r="E262" s="15"/>
      <c r="F262" s="15"/>
      <c r="G262" s="15"/>
      <c r="H262" s="15"/>
      <c r="I262" s="119"/>
      <c r="J262" s="15"/>
      <c r="K262" s="15"/>
      <c r="L262" s="15"/>
      <c r="M262" s="119"/>
      <c r="N262" s="119"/>
      <c r="O262" s="119"/>
      <c r="P262" s="119"/>
      <c r="Q262" s="119"/>
      <c r="R262" s="119"/>
      <c r="S262" s="119"/>
      <c r="T262" s="119"/>
      <c r="U262" s="119"/>
      <c r="V262" s="119"/>
      <c r="W262" s="119"/>
      <c r="X262" s="119"/>
      <c r="Y262" s="119"/>
      <c r="Z262" s="119"/>
      <c r="AA262" s="119"/>
      <c r="AB262" s="119"/>
      <c r="AC262" s="118"/>
    </row>
    <row r="263" spans="1:29" s="16" customFormat="1" ht="15.75" thickBot="1" x14ac:dyDescent="0.3">
      <c r="A263" s="118"/>
      <c r="B263" s="118"/>
      <c r="C263" s="15"/>
      <c r="D263" s="122"/>
      <c r="E263" s="15"/>
      <c r="F263" s="15"/>
      <c r="G263" s="15"/>
      <c r="H263" s="15"/>
      <c r="I263" s="119"/>
      <c r="J263" s="15"/>
      <c r="K263" s="15"/>
      <c r="L263" s="15"/>
      <c r="M263" s="119"/>
      <c r="N263" s="119"/>
      <c r="O263" s="119"/>
      <c r="P263" s="119"/>
      <c r="Q263" s="119"/>
      <c r="R263" s="119"/>
      <c r="S263" s="119"/>
      <c r="T263" s="119"/>
      <c r="U263" s="119"/>
      <c r="V263" s="119"/>
      <c r="W263" s="119"/>
      <c r="X263" s="119"/>
      <c r="Y263" s="119"/>
      <c r="Z263" s="119"/>
      <c r="AA263" s="119"/>
      <c r="AB263" s="119"/>
      <c r="AC263" s="118"/>
    </row>
    <row r="264" spans="1:29" s="16" customFormat="1" ht="15.75" thickBot="1" x14ac:dyDescent="0.3">
      <c r="A264" s="118"/>
      <c r="B264" s="118"/>
      <c r="C264" s="15"/>
      <c r="D264" s="122"/>
      <c r="E264" s="15"/>
      <c r="F264" s="15"/>
      <c r="G264" s="15"/>
      <c r="H264" s="15"/>
      <c r="I264" s="119"/>
      <c r="J264" s="15"/>
      <c r="K264" s="15"/>
      <c r="L264" s="15"/>
      <c r="M264" s="119"/>
      <c r="N264" s="119"/>
      <c r="O264" s="119"/>
      <c r="P264" s="119"/>
      <c r="Q264" s="119"/>
      <c r="R264" s="119"/>
      <c r="S264" s="119"/>
      <c r="T264" s="119"/>
      <c r="U264" s="119"/>
      <c r="V264" s="119"/>
      <c r="W264" s="119"/>
      <c r="X264" s="119"/>
      <c r="Y264" s="119"/>
      <c r="Z264" s="119"/>
      <c r="AA264" s="119"/>
      <c r="AB264" s="119"/>
      <c r="AC264" s="118"/>
    </row>
    <row r="265" spans="1:29" s="16" customFormat="1" ht="15.75" thickBot="1" x14ac:dyDescent="0.3">
      <c r="A265" s="118"/>
      <c r="B265" s="118"/>
      <c r="C265" s="15"/>
      <c r="D265" s="122"/>
      <c r="E265" s="15"/>
      <c r="F265" s="15"/>
      <c r="G265" s="15"/>
      <c r="H265" s="15"/>
      <c r="I265" s="119"/>
      <c r="J265" s="15"/>
      <c r="K265" s="15"/>
      <c r="L265" s="15"/>
      <c r="M265" s="119"/>
      <c r="N265" s="119"/>
      <c r="O265" s="119"/>
      <c r="P265" s="119"/>
      <c r="Q265" s="119"/>
      <c r="R265" s="119"/>
      <c r="S265" s="119"/>
      <c r="T265" s="119"/>
      <c r="U265" s="119"/>
      <c r="V265" s="119"/>
      <c r="W265" s="119"/>
      <c r="X265" s="119"/>
      <c r="Y265" s="119"/>
      <c r="Z265" s="119"/>
      <c r="AA265" s="119"/>
      <c r="AB265" s="119"/>
      <c r="AC265" s="118"/>
    </row>
    <row r="266" spans="1:29" s="16" customFormat="1" ht="15.75" thickBot="1" x14ac:dyDescent="0.3">
      <c r="A266" s="118"/>
      <c r="B266" s="118"/>
      <c r="C266" s="15"/>
      <c r="D266" s="122"/>
      <c r="E266" s="15"/>
      <c r="F266" s="15"/>
      <c r="G266" s="15"/>
      <c r="H266" s="15"/>
      <c r="I266" s="119"/>
      <c r="J266" s="15"/>
      <c r="K266" s="15"/>
      <c r="L266" s="15"/>
      <c r="M266" s="119"/>
      <c r="N266" s="119"/>
      <c r="O266" s="119"/>
      <c r="P266" s="119"/>
      <c r="Q266" s="119"/>
      <c r="R266" s="119"/>
      <c r="S266" s="119"/>
      <c r="T266" s="119"/>
      <c r="U266" s="119"/>
      <c r="V266" s="119"/>
      <c r="W266" s="119"/>
      <c r="X266" s="119"/>
      <c r="Y266" s="119"/>
      <c r="Z266" s="119"/>
      <c r="AA266" s="119"/>
      <c r="AB266" s="119"/>
      <c r="AC266" s="118"/>
    </row>
    <row r="267" spans="1:29" s="16" customFormat="1" ht="15.75" thickBot="1" x14ac:dyDescent="0.3">
      <c r="A267" s="118"/>
      <c r="B267" s="118"/>
      <c r="C267" s="15"/>
      <c r="D267" s="122"/>
      <c r="E267" s="15"/>
      <c r="F267" s="15"/>
      <c r="G267" s="15"/>
      <c r="H267" s="15"/>
      <c r="I267" s="119"/>
      <c r="J267" s="15"/>
      <c r="K267" s="15"/>
      <c r="L267" s="15"/>
      <c r="M267" s="119"/>
      <c r="N267" s="119"/>
      <c r="O267" s="119"/>
      <c r="P267" s="119"/>
      <c r="Q267" s="119"/>
      <c r="R267" s="119"/>
      <c r="S267" s="119"/>
      <c r="T267" s="119"/>
      <c r="U267" s="119"/>
      <c r="V267" s="119"/>
      <c r="W267" s="119"/>
      <c r="X267" s="119"/>
      <c r="Y267" s="119"/>
      <c r="Z267" s="119"/>
      <c r="AA267" s="119"/>
      <c r="AB267" s="119"/>
      <c r="AC267" s="118"/>
    </row>
    <row r="268" spans="1:29" s="16" customFormat="1" ht="15.75" thickBot="1" x14ac:dyDescent="0.3">
      <c r="A268" s="118"/>
      <c r="B268" s="118"/>
      <c r="C268" s="15"/>
      <c r="D268" s="122"/>
      <c r="E268" s="15"/>
      <c r="F268" s="15"/>
      <c r="G268" s="15"/>
      <c r="H268" s="15"/>
      <c r="I268" s="119"/>
      <c r="J268" s="15"/>
      <c r="K268" s="15"/>
      <c r="L268" s="15"/>
      <c r="M268" s="119"/>
      <c r="N268" s="119"/>
      <c r="O268" s="119"/>
      <c r="P268" s="119"/>
      <c r="Q268" s="119"/>
      <c r="R268" s="119"/>
      <c r="S268" s="119"/>
      <c r="T268" s="119"/>
      <c r="U268" s="119"/>
      <c r="V268" s="119"/>
      <c r="W268" s="119"/>
      <c r="X268" s="119"/>
      <c r="Y268" s="119"/>
      <c r="Z268" s="119"/>
      <c r="AA268" s="119"/>
      <c r="AB268" s="119"/>
      <c r="AC268" s="118"/>
    </row>
    <row r="269" spans="1:29" s="16" customFormat="1" ht="15.75" thickBot="1" x14ac:dyDescent="0.3">
      <c r="A269" s="118"/>
      <c r="B269" s="118"/>
      <c r="C269" s="15"/>
      <c r="D269" s="122"/>
      <c r="E269" s="15"/>
      <c r="F269" s="15"/>
      <c r="G269" s="15"/>
      <c r="H269" s="15"/>
      <c r="I269" s="119"/>
      <c r="J269" s="15"/>
      <c r="K269" s="15"/>
      <c r="L269" s="15"/>
      <c r="M269" s="119"/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119"/>
      <c r="Y269" s="119"/>
      <c r="Z269" s="119"/>
      <c r="AA269" s="119"/>
      <c r="AB269" s="119"/>
      <c r="AC269" s="118"/>
    </row>
    <row r="270" spans="1:29" s="16" customFormat="1" ht="15.75" thickBot="1" x14ac:dyDescent="0.3">
      <c r="A270" s="118"/>
      <c r="B270" s="118"/>
      <c r="C270" s="15"/>
      <c r="D270" s="122"/>
      <c r="E270" s="15"/>
      <c r="F270" s="15"/>
      <c r="G270" s="15"/>
      <c r="H270" s="15"/>
      <c r="I270" s="119"/>
      <c r="J270" s="15"/>
      <c r="K270" s="15"/>
      <c r="L270" s="15"/>
      <c r="M270" s="119"/>
      <c r="N270" s="119"/>
      <c r="O270" s="119"/>
      <c r="P270" s="119"/>
      <c r="Q270" s="119"/>
      <c r="R270" s="119"/>
      <c r="S270" s="119"/>
      <c r="T270" s="119"/>
      <c r="U270" s="119"/>
      <c r="V270" s="119"/>
      <c r="W270" s="119"/>
      <c r="X270" s="119"/>
      <c r="Y270" s="119"/>
      <c r="Z270" s="119"/>
      <c r="AA270" s="119"/>
      <c r="AB270" s="119"/>
      <c r="AC270" s="118"/>
    </row>
    <row r="271" spans="1:29" s="16" customFormat="1" ht="15.75" thickBot="1" x14ac:dyDescent="0.3">
      <c r="A271" s="118"/>
      <c r="B271" s="118"/>
      <c r="C271" s="15"/>
      <c r="D271" s="122"/>
      <c r="E271" s="15"/>
      <c r="F271" s="15"/>
      <c r="G271" s="15"/>
      <c r="H271" s="15"/>
      <c r="I271" s="119"/>
      <c r="J271" s="15"/>
      <c r="K271" s="15"/>
      <c r="L271" s="15"/>
      <c r="M271" s="119"/>
      <c r="N271" s="119"/>
      <c r="O271" s="119"/>
      <c r="P271" s="119"/>
      <c r="Q271" s="119"/>
      <c r="R271" s="119"/>
      <c r="S271" s="119"/>
      <c r="T271" s="119"/>
      <c r="U271" s="119"/>
      <c r="V271" s="119"/>
      <c r="W271" s="119"/>
      <c r="X271" s="119"/>
      <c r="Y271" s="119"/>
      <c r="Z271" s="119"/>
      <c r="AA271" s="119"/>
      <c r="AB271" s="119"/>
      <c r="AC271" s="118"/>
    </row>
    <row r="272" spans="1:29" s="16" customFormat="1" ht="15.75" thickBot="1" x14ac:dyDescent="0.3">
      <c r="A272" s="118"/>
      <c r="B272" s="118"/>
      <c r="C272" s="15"/>
      <c r="D272" s="122"/>
      <c r="E272" s="15"/>
      <c r="F272" s="15"/>
      <c r="G272" s="15"/>
      <c r="H272" s="15"/>
      <c r="I272" s="119"/>
      <c r="J272" s="15"/>
      <c r="K272" s="15"/>
      <c r="L272" s="15"/>
      <c r="M272" s="119"/>
      <c r="N272" s="119"/>
      <c r="O272" s="119"/>
      <c r="P272" s="119"/>
      <c r="Q272" s="119"/>
      <c r="R272" s="119"/>
      <c r="S272" s="119"/>
      <c r="T272" s="119"/>
      <c r="U272" s="119"/>
      <c r="V272" s="119"/>
      <c r="W272" s="119"/>
      <c r="X272" s="119"/>
      <c r="Y272" s="119"/>
      <c r="Z272" s="119"/>
      <c r="AA272" s="119"/>
      <c r="AB272" s="119"/>
      <c r="AC272" s="118"/>
    </row>
    <row r="273" spans="1:29" s="16" customFormat="1" ht="15.75" thickBot="1" x14ac:dyDescent="0.3">
      <c r="A273" s="118"/>
      <c r="B273" s="118"/>
      <c r="C273" s="15"/>
      <c r="D273" s="122"/>
      <c r="E273" s="15"/>
      <c r="F273" s="15"/>
      <c r="G273" s="15"/>
      <c r="H273" s="15"/>
      <c r="I273" s="119"/>
      <c r="J273" s="15"/>
      <c r="K273" s="15"/>
      <c r="L273" s="15"/>
      <c r="M273" s="119"/>
      <c r="N273" s="119"/>
      <c r="O273" s="119"/>
      <c r="P273" s="119"/>
      <c r="Q273" s="119"/>
      <c r="R273" s="119"/>
      <c r="S273" s="119"/>
      <c r="T273" s="119"/>
      <c r="U273" s="119"/>
      <c r="V273" s="119"/>
      <c r="W273" s="119"/>
      <c r="X273" s="119"/>
      <c r="Y273" s="119"/>
      <c r="Z273" s="119"/>
      <c r="AA273" s="119"/>
      <c r="AB273" s="119"/>
      <c r="AC273" s="118"/>
    </row>
    <row r="274" spans="1:29" s="16" customFormat="1" ht="15.75" thickBot="1" x14ac:dyDescent="0.3">
      <c r="A274" s="118"/>
      <c r="B274" s="118"/>
      <c r="C274" s="15"/>
      <c r="D274" s="122"/>
      <c r="E274" s="15"/>
      <c r="F274" s="15"/>
      <c r="G274" s="15"/>
      <c r="H274" s="15"/>
      <c r="I274" s="119"/>
      <c r="J274" s="15"/>
      <c r="K274" s="15"/>
      <c r="L274" s="15"/>
      <c r="M274" s="119"/>
      <c r="N274" s="119"/>
      <c r="O274" s="119"/>
      <c r="P274" s="119"/>
      <c r="Q274" s="119"/>
      <c r="R274" s="119"/>
      <c r="S274" s="119"/>
      <c r="T274" s="119"/>
      <c r="U274" s="119"/>
      <c r="V274" s="119"/>
      <c r="W274" s="119"/>
      <c r="X274" s="119"/>
      <c r="Y274" s="119"/>
      <c r="Z274" s="119"/>
      <c r="AA274" s="119"/>
      <c r="AB274" s="119"/>
      <c r="AC274" s="118"/>
    </row>
    <row r="275" spans="1:29" s="16" customFormat="1" ht="15.75" thickBot="1" x14ac:dyDescent="0.3">
      <c r="A275" s="118"/>
      <c r="B275" s="118"/>
      <c r="C275" s="15"/>
      <c r="D275" s="122"/>
      <c r="E275" s="15"/>
      <c r="F275" s="15"/>
      <c r="G275" s="15"/>
      <c r="H275" s="15"/>
      <c r="I275" s="119"/>
      <c r="J275" s="15"/>
      <c r="K275" s="15"/>
      <c r="L275" s="15"/>
      <c r="M275" s="119"/>
      <c r="N275" s="119"/>
      <c r="O275" s="119"/>
      <c r="P275" s="119"/>
      <c r="Q275" s="119"/>
      <c r="R275" s="119"/>
      <c r="S275" s="119"/>
      <c r="T275" s="119"/>
      <c r="U275" s="119"/>
      <c r="V275" s="119"/>
      <c r="W275" s="119"/>
      <c r="X275" s="119"/>
      <c r="Y275" s="119"/>
      <c r="Z275" s="119"/>
      <c r="AA275" s="119"/>
      <c r="AB275" s="119"/>
      <c r="AC275" s="118"/>
    </row>
    <row r="276" spans="1:29" s="16" customFormat="1" ht="15.75" thickBot="1" x14ac:dyDescent="0.3">
      <c r="A276" s="118"/>
      <c r="B276" s="118"/>
      <c r="C276" s="15"/>
      <c r="D276" s="122"/>
      <c r="E276" s="15"/>
      <c r="F276" s="15"/>
      <c r="G276" s="15"/>
      <c r="H276" s="15"/>
      <c r="I276" s="119"/>
      <c r="J276" s="15"/>
      <c r="K276" s="15"/>
      <c r="L276" s="15"/>
      <c r="M276" s="119"/>
      <c r="N276" s="119"/>
      <c r="O276" s="119"/>
      <c r="P276" s="119"/>
      <c r="Q276" s="119"/>
      <c r="R276" s="119"/>
      <c r="S276" s="119"/>
      <c r="T276" s="119"/>
      <c r="U276" s="119"/>
      <c r="V276" s="119"/>
      <c r="W276" s="119"/>
      <c r="X276" s="119"/>
      <c r="Y276" s="119"/>
      <c r="Z276" s="119"/>
      <c r="AA276" s="119"/>
      <c r="AB276" s="119"/>
      <c r="AC276" s="118"/>
    </row>
    <row r="277" spans="1:29" s="16" customFormat="1" ht="15.75" thickBot="1" x14ac:dyDescent="0.3">
      <c r="A277" s="118"/>
      <c r="B277" s="118"/>
      <c r="C277" s="15"/>
      <c r="D277" s="122"/>
      <c r="E277" s="15"/>
      <c r="F277" s="15"/>
      <c r="G277" s="15"/>
      <c r="H277" s="15"/>
      <c r="I277" s="119"/>
      <c r="J277" s="15"/>
      <c r="K277" s="15"/>
      <c r="L277" s="15"/>
      <c r="M277" s="119"/>
      <c r="N277" s="119"/>
      <c r="O277" s="119"/>
      <c r="P277" s="119"/>
      <c r="Q277" s="119"/>
      <c r="R277" s="119"/>
      <c r="S277" s="119"/>
      <c r="T277" s="119"/>
      <c r="U277" s="119"/>
      <c r="V277" s="119"/>
      <c r="W277" s="119"/>
      <c r="X277" s="119"/>
      <c r="Y277" s="119"/>
      <c r="Z277" s="119"/>
      <c r="AA277" s="119"/>
      <c r="AB277" s="119"/>
      <c r="AC277" s="118"/>
    </row>
    <row r="278" spans="1:29" s="16" customFormat="1" ht="15.75" thickBot="1" x14ac:dyDescent="0.3">
      <c r="A278" s="118"/>
      <c r="B278" s="118"/>
      <c r="C278" s="15"/>
      <c r="D278" s="122"/>
      <c r="E278" s="15"/>
      <c r="F278" s="15"/>
      <c r="G278" s="15"/>
      <c r="H278" s="15"/>
      <c r="I278" s="119"/>
      <c r="J278" s="15"/>
      <c r="K278" s="15"/>
      <c r="L278" s="15"/>
      <c r="M278" s="119"/>
      <c r="N278" s="119"/>
      <c r="O278" s="119"/>
      <c r="P278" s="119"/>
      <c r="Q278" s="119"/>
      <c r="R278" s="119"/>
      <c r="S278" s="119"/>
      <c r="T278" s="119"/>
      <c r="U278" s="119"/>
      <c r="V278" s="119"/>
      <c r="W278" s="119"/>
      <c r="X278" s="119"/>
      <c r="Y278" s="119"/>
      <c r="Z278" s="119"/>
      <c r="AA278" s="119"/>
      <c r="AB278" s="119"/>
      <c r="AC278" s="118"/>
    </row>
    <row r="279" spans="1:29" ht="15.75" hidden="1" thickBot="1" x14ac:dyDescent="0.3">
      <c r="A279" s="1">
        <v>252</v>
      </c>
      <c r="B279" s="1" t="s">
        <v>38</v>
      </c>
      <c r="C279" s="4" t="s">
        <v>39</v>
      </c>
      <c r="D279" s="17" t="s">
        <v>74</v>
      </c>
      <c r="E279" s="4" t="s">
        <v>72</v>
      </c>
      <c r="F279" s="4"/>
      <c r="G279" s="4"/>
      <c r="H279" s="4" t="s">
        <v>58</v>
      </c>
      <c r="I279" s="5"/>
      <c r="J279" s="4"/>
      <c r="K279" s="4"/>
      <c r="L279" s="4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1"/>
    </row>
    <row r="280" spans="1:29" ht="15.75" hidden="1" thickBot="1" x14ac:dyDescent="0.3">
      <c r="A280" s="1">
        <v>253</v>
      </c>
      <c r="B280" s="1" t="s">
        <v>38</v>
      </c>
      <c r="C280" s="4" t="s">
        <v>39</v>
      </c>
      <c r="D280" s="17" t="s">
        <v>75</v>
      </c>
      <c r="E280" s="4" t="s">
        <v>72</v>
      </c>
      <c r="F280" s="4"/>
      <c r="G280" s="4"/>
      <c r="H280" s="4" t="s">
        <v>58</v>
      </c>
      <c r="I280" s="5"/>
      <c r="J280" s="4"/>
      <c r="K280" s="4"/>
      <c r="L280" s="4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1" t="s">
        <v>76</v>
      </c>
    </row>
    <row r="281" spans="1:29" ht="15.75" hidden="1" thickBot="1" x14ac:dyDescent="0.3">
      <c r="A281" s="1">
        <v>251</v>
      </c>
      <c r="B281" s="1" t="s">
        <v>37</v>
      </c>
      <c r="C281" s="4" t="s">
        <v>64</v>
      </c>
      <c r="D281" s="17" t="s">
        <v>70</v>
      </c>
      <c r="E281" s="4" t="s">
        <v>72</v>
      </c>
      <c r="F281" s="4"/>
      <c r="G281" s="4"/>
      <c r="H281" s="4" t="s">
        <v>58</v>
      </c>
      <c r="I281" s="5">
        <v>44732</v>
      </c>
      <c r="J281" s="4"/>
      <c r="K281" s="4"/>
      <c r="L281" s="4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1"/>
    </row>
    <row r="282" spans="1:29" ht="15.75" hidden="1" thickBot="1" x14ac:dyDescent="0.3">
      <c r="A282" s="1">
        <v>252</v>
      </c>
      <c r="B282" s="1" t="s">
        <v>37</v>
      </c>
      <c r="C282" s="4" t="s">
        <v>64</v>
      </c>
      <c r="D282" s="17" t="s">
        <v>77</v>
      </c>
      <c r="E282" s="4" t="s">
        <v>72</v>
      </c>
      <c r="F282" s="4"/>
      <c r="G282" s="4"/>
      <c r="H282" s="4" t="s">
        <v>58</v>
      </c>
      <c r="I282" s="5">
        <v>44732</v>
      </c>
      <c r="J282" s="4"/>
      <c r="K282" s="4"/>
      <c r="L282" s="4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1"/>
    </row>
    <row r="283" spans="1:29" ht="15.75" hidden="1" thickBot="1" x14ac:dyDescent="0.3">
      <c r="A283" s="1">
        <v>252</v>
      </c>
      <c r="B283" s="1" t="s">
        <v>37</v>
      </c>
      <c r="C283" s="4" t="s">
        <v>64</v>
      </c>
      <c r="D283" s="17" t="s">
        <v>78</v>
      </c>
      <c r="E283" s="4" t="s">
        <v>48</v>
      </c>
      <c r="F283" s="4"/>
      <c r="G283" s="4">
        <v>160</v>
      </c>
      <c r="H283" s="4" t="s">
        <v>50</v>
      </c>
      <c r="I283" s="5">
        <v>44732</v>
      </c>
      <c r="J283" s="4"/>
      <c r="K283" s="4"/>
      <c r="L283" s="4"/>
      <c r="M283" s="5">
        <v>44733</v>
      </c>
      <c r="N283" s="5"/>
      <c r="O283" s="5"/>
      <c r="P283" s="5" t="s">
        <v>68</v>
      </c>
      <c r="Q283" s="5"/>
      <c r="R283" s="5"/>
      <c r="S283" s="5">
        <v>44733</v>
      </c>
      <c r="T283" s="5"/>
      <c r="U283" s="5"/>
      <c r="V283" s="5" t="s">
        <v>68</v>
      </c>
      <c r="W283" s="5"/>
      <c r="X283" s="5"/>
      <c r="Y283" s="5">
        <v>44733</v>
      </c>
      <c r="Z283" s="5"/>
      <c r="AA283" s="5"/>
      <c r="AB283" s="5" t="s">
        <v>68</v>
      </c>
      <c r="AC283" s="1"/>
    </row>
    <row r="284" spans="1:29" ht="15.75" hidden="1" thickBot="1" x14ac:dyDescent="0.3">
      <c r="A284" s="1">
        <v>253</v>
      </c>
      <c r="B284" s="1" t="s">
        <v>37</v>
      </c>
      <c r="C284" s="4" t="s">
        <v>64</v>
      </c>
      <c r="D284" s="17" t="s">
        <v>79</v>
      </c>
      <c r="E284" s="4" t="s">
        <v>72</v>
      </c>
      <c r="F284" s="4"/>
      <c r="G284" s="4"/>
      <c r="H284" s="4" t="s">
        <v>58</v>
      </c>
      <c r="I284" s="5">
        <v>44733</v>
      </c>
      <c r="J284" s="4"/>
      <c r="K284" s="4"/>
      <c r="L284" s="4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1"/>
    </row>
    <row r="285" spans="1:29" ht="15.75" hidden="1" thickBot="1" x14ac:dyDescent="0.3">
      <c r="A285" s="1">
        <v>254</v>
      </c>
      <c r="B285" s="1" t="s">
        <v>37</v>
      </c>
      <c r="C285" s="4" t="s">
        <v>64</v>
      </c>
      <c r="D285" s="17" t="s">
        <v>80</v>
      </c>
      <c r="E285" s="4" t="s">
        <v>48</v>
      </c>
      <c r="F285" s="4"/>
      <c r="G285" s="4">
        <v>528</v>
      </c>
      <c r="H285" s="4" t="s">
        <v>50</v>
      </c>
      <c r="I285" s="5">
        <v>44733</v>
      </c>
      <c r="J285" s="4"/>
      <c r="K285" s="4"/>
      <c r="L285" s="4"/>
      <c r="M285" s="5">
        <v>44735</v>
      </c>
      <c r="N285" s="5">
        <v>44735</v>
      </c>
      <c r="O285" s="5"/>
      <c r="P285" s="5" t="s">
        <v>67</v>
      </c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1"/>
    </row>
    <row r="286" spans="1:29" ht="15.75" hidden="1" thickBot="1" x14ac:dyDescent="0.3">
      <c r="A286" s="1">
        <v>255</v>
      </c>
      <c r="B286" s="1" t="s">
        <v>37</v>
      </c>
      <c r="C286" s="4" t="s">
        <v>64</v>
      </c>
      <c r="D286" s="17" t="s">
        <v>81</v>
      </c>
      <c r="E286" s="4" t="s">
        <v>71</v>
      </c>
      <c r="F286" s="4"/>
      <c r="G286" s="4">
        <v>446</v>
      </c>
      <c r="H286" s="4" t="s">
        <v>50</v>
      </c>
      <c r="I286" s="5">
        <v>44734</v>
      </c>
      <c r="J286" s="4"/>
      <c r="K286" s="4"/>
      <c r="L286" s="4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1"/>
    </row>
    <row r="287" spans="1:29" ht="15.75" hidden="1" thickBot="1" x14ac:dyDescent="0.3">
      <c r="A287" s="1">
        <v>256</v>
      </c>
      <c r="B287" s="1" t="s">
        <v>37</v>
      </c>
      <c r="C287" s="4" t="s">
        <v>64</v>
      </c>
      <c r="D287" s="17" t="s">
        <v>82</v>
      </c>
      <c r="E287" s="4" t="s">
        <v>71</v>
      </c>
      <c r="F287" s="4"/>
      <c r="G287" s="4" t="s">
        <v>83</v>
      </c>
      <c r="H287" s="4" t="s">
        <v>69</v>
      </c>
      <c r="I287" s="5">
        <v>44734</v>
      </c>
      <c r="J287" s="4"/>
      <c r="K287" s="4"/>
      <c r="L287" s="4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1"/>
    </row>
    <row r="288" spans="1:29" ht="15.75" hidden="1" thickBot="1" x14ac:dyDescent="0.3">
      <c r="A288" s="1">
        <v>257</v>
      </c>
      <c r="B288" s="1" t="s">
        <v>37</v>
      </c>
      <c r="C288" s="4" t="s">
        <v>64</v>
      </c>
      <c r="D288" s="17" t="s">
        <v>84</v>
      </c>
      <c r="E288" s="4" t="s">
        <v>72</v>
      </c>
      <c r="F288" s="4"/>
      <c r="G288" s="4">
        <v>3600</v>
      </c>
      <c r="H288" s="4" t="s">
        <v>58</v>
      </c>
      <c r="I288" s="5">
        <v>44736</v>
      </c>
      <c r="J288" s="4"/>
      <c r="K288" s="4"/>
      <c r="L288" s="4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1" t="s">
        <v>85</v>
      </c>
    </row>
    <row r="289" spans="1:29" ht="15.75" thickBot="1" x14ac:dyDescent="0.3">
      <c r="A289" s="1"/>
      <c r="B289" s="1"/>
      <c r="C289" s="4"/>
      <c r="D289" s="17"/>
      <c r="E289" s="4"/>
      <c r="F289" s="4"/>
      <c r="G289" s="4"/>
      <c r="H289" s="4"/>
      <c r="I289" s="5"/>
      <c r="J289" s="4"/>
      <c r="K289" s="4"/>
      <c r="L289" s="4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1"/>
    </row>
    <row r="290" spans="1:29" ht="15.75" thickBot="1" x14ac:dyDescent="0.3">
      <c r="A290" s="1"/>
      <c r="B290" s="1"/>
      <c r="C290" s="4"/>
      <c r="D290" s="17"/>
      <c r="E290" s="4"/>
      <c r="F290" s="4"/>
      <c r="G290" s="4"/>
      <c r="H290" s="4"/>
      <c r="I290" s="5"/>
      <c r="J290" s="4"/>
      <c r="K290" s="4"/>
      <c r="L290" s="4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1"/>
    </row>
    <row r="291" spans="1:29" ht="15.75" thickBot="1" x14ac:dyDescent="0.3">
      <c r="A291" s="1"/>
      <c r="B291" s="1"/>
      <c r="C291" s="4"/>
      <c r="D291" s="17"/>
      <c r="E291" s="4"/>
      <c r="F291" s="4"/>
      <c r="G291" s="4"/>
      <c r="H291" s="4"/>
      <c r="I291" s="5"/>
      <c r="J291" s="4"/>
      <c r="K291" s="4"/>
      <c r="L291" s="4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1"/>
    </row>
    <row r="292" spans="1:29" ht="15.75" thickBot="1" x14ac:dyDescent="0.3">
      <c r="A292" s="1"/>
      <c r="B292" s="1"/>
      <c r="C292" s="4"/>
      <c r="D292" s="17"/>
      <c r="E292" s="4"/>
      <c r="F292" s="4"/>
      <c r="G292" s="4"/>
      <c r="H292" s="4"/>
      <c r="I292" s="5"/>
      <c r="J292" s="4"/>
      <c r="K292" s="4"/>
      <c r="L292" s="4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1"/>
    </row>
    <row r="293" spans="1:29" ht="15.75" thickBot="1" x14ac:dyDescent="0.3">
      <c r="A293" s="1"/>
      <c r="B293" s="1"/>
      <c r="C293" s="4"/>
      <c r="D293" s="17"/>
      <c r="E293" s="4"/>
      <c r="F293" s="4"/>
      <c r="G293" s="4"/>
      <c r="H293" s="4"/>
      <c r="I293" s="5"/>
      <c r="J293" s="4"/>
      <c r="K293" s="4"/>
      <c r="L293" s="4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1"/>
    </row>
    <row r="294" spans="1:29" ht="15.75" thickBot="1" x14ac:dyDescent="0.3">
      <c r="A294" s="1"/>
      <c r="B294" s="1"/>
      <c r="C294" s="4"/>
      <c r="D294" s="17"/>
      <c r="E294" s="4"/>
      <c r="F294" s="4"/>
      <c r="G294" s="4"/>
      <c r="H294" s="4"/>
      <c r="I294" s="5"/>
      <c r="J294" s="4"/>
      <c r="K294" s="4"/>
      <c r="L294" s="4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1"/>
    </row>
    <row r="295" spans="1:29" ht="15.75" thickBot="1" x14ac:dyDescent="0.3">
      <c r="A295" s="1"/>
      <c r="B295" s="1"/>
      <c r="C295" s="4"/>
      <c r="D295" s="17"/>
      <c r="E295" s="4"/>
      <c r="F295" s="4"/>
      <c r="G295" s="4"/>
      <c r="H295" s="4"/>
      <c r="I295" s="5"/>
      <c r="J295" s="4"/>
      <c r="K295" s="4"/>
      <c r="L295" s="4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1"/>
    </row>
    <row r="296" spans="1:29" ht="15.75" thickBot="1" x14ac:dyDescent="0.3">
      <c r="A296" s="1"/>
      <c r="B296" s="1"/>
      <c r="C296" s="4"/>
      <c r="D296" s="17"/>
      <c r="E296" s="4"/>
      <c r="F296" s="4"/>
      <c r="G296" s="4"/>
      <c r="H296" s="4"/>
      <c r="I296" s="5"/>
      <c r="J296" s="4"/>
      <c r="K296" s="4"/>
      <c r="L296" s="4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1"/>
    </row>
    <row r="297" spans="1:29" ht="15.75" thickBot="1" x14ac:dyDescent="0.3">
      <c r="A297" s="1"/>
      <c r="B297" s="1"/>
      <c r="C297" s="4"/>
      <c r="D297" s="17"/>
      <c r="E297" s="4"/>
      <c r="F297" s="4"/>
      <c r="G297" s="4"/>
      <c r="H297" s="4"/>
      <c r="I297" s="5"/>
      <c r="J297" s="4"/>
      <c r="K297" s="4"/>
      <c r="L297" s="4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1"/>
    </row>
    <row r="298" spans="1:29" ht="15.75" thickBot="1" x14ac:dyDescent="0.3">
      <c r="A298" s="1"/>
      <c r="B298" s="1"/>
      <c r="C298" s="4"/>
      <c r="D298" s="17"/>
      <c r="E298" s="4"/>
      <c r="F298" s="4"/>
      <c r="G298" s="4"/>
      <c r="H298" s="4"/>
      <c r="I298" s="5"/>
      <c r="J298" s="4"/>
      <c r="K298" s="4"/>
      <c r="L298" s="4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1"/>
    </row>
    <row r="299" spans="1:29" ht="15.75" thickBot="1" x14ac:dyDescent="0.3">
      <c r="A299" s="1"/>
      <c r="B299" s="1"/>
      <c r="C299" s="4"/>
      <c r="D299" s="17"/>
      <c r="E299" s="4"/>
      <c r="F299" s="4"/>
      <c r="G299" s="4"/>
      <c r="H299" s="4"/>
      <c r="I299" s="5"/>
      <c r="J299" s="4"/>
      <c r="K299" s="4"/>
      <c r="L299" s="4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1"/>
    </row>
    <row r="300" spans="1:29" ht="15.75" thickBot="1" x14ac:dyDescent="0.3">
      <c r="A300" s="1"/>
      <c r="B300" s="1"/>
      <c r="C300" s="4"/>
      <c r="D300" s="17"/>
      <c r="E300" s="4"/>
      <c r="F300" s="4"/>
      <c r="G300" s="4"/>
      <c r="H300" s="4"/>
      <c r="I300" s="5"/>
      <c r="J300" s="4"/>
      <c r="K300" s="4"/>
      <c r="L300" s="4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1"/>
    </row>
    <row r="301" spans="1:29" ht="15.75" thickBot="1" x14ac:dyDescent="0.3">
      <c r="A301" s="1"/>
      <c r="B301" s="1"/>
      <c r="C301" s="4"/>
      <c r="D301" s="17"/>
      <c r="E301" s="4"/>
      <c r="F301" s="4"/>
      <c r="G301" s="4"/>
      <c r="H301" s="4"/>
      <c r="I301" s="5"/>
      <c r="J301" s="4"/>
      <c r="K301" s="4"/>
      <c r="L301" s="4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1"/>
    </row>
    <row r="302" spans="1:29" ht="15.75" thickBot="1" x14ac:dyDescent="0.3">
      <c r="A302" s="1"/>
      <c r="B302" s="1"/>
      <c r="C302" s="4"/>
      <c r="D302" s="17"/>
      <c r="E302" s="4"/>
      <c r="F302" s="4"/>
      <c r="G302" s="4"/>
      <c r="H302" s="4"/>
      <c r="I302" s="5"/>
      <c r="J302" s="4"/>
      <c r="K302" s="4"/>
      <c r="L302" s="4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1"/>
    </row>
    <row r="303" spans="1:29" ht="15.75" thickBot="1" x14ac:dyDescent="0.3">
      <c r="A303" s="1"/>
      <c r="B303" s="1"/>
      <c r="C303" s="4"/>
      <c r="D303" s="17"/>
      <c r="E303" s="4"/>
      <c r="F303" s="4"/>
      <c r="G303" s="4"/>
      <c r="H303" s="4"/>
      <c r="I303" s="5"/>
      <c r="J303" s="4"/>
      <c r="K303" s="4"/>
      <c r="L303" s="4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1"/>
    </row>
    <row r="304" spans="1:29" ht="15.75" thickBot="1" x14ac:dyDescent="0.3">
      <c r="A304" s="1"/>
      <c r="B304" s="1"/>
      <c r="C304" s="4"/>
      <c r="D304" s="17"/>
      <c r="E304" s="4"/>
      <c r="F304" s="4"/>
      <c r="G304" s="4"/>
      <c r="H304" s="4"/>
      <c r="I304" s="5"/>
      <c r="J304" s="4"/>
      <c r="K304" s="4"/>
      <c r="L304" s="4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1"/>
    </row>
    <row r="305" spans="1:29" ht="15.75" thickBot="1" x14ac:dyDescent="0.3">
      <c r="A305" s="1"/>
      <c r="B305" s="1"/>
      <c r="C305" s="4"/>
      <c r="D305" s="17"/>
      <c r="E305" s="4"/>
      <c r="F305" s="4"/>
      <c r="G305" s="4"/>
      <c r="H305" s="4"/>
      <c r="I305" s="5"/>
      <c r="J305" s="4"/>
      <c r="K305" s="4"/>
      <c r="L305" s="4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1"/>
    </row>
    <row r="306" spans="1:29" ht="15.75" thickBot="1" x14ac:dyDescent="0.3">
      <c r="A306" s="1"/>
      <c r="B306" s="1"/>
      <c r="C306" s="4"/>
      <c r="D306" s="17"/>
      <c r="E306" s="4"/>
      <c r="F306" s="4"/>
      <c r="G306" s="4"/>
      <c r="H306" s="4"/>
      <c r="I306" s="5"/>
      <c r="J306" s="4"/>
      <c r="K306" s="4"/>
      <c r="L306" s="4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1"/>
    </row>
    <row r="307" spans="1:29" ht="15.75" thickBot="1" x14ac:dyDescent="0.3">
      <c r="A307" s="1"/>
      <c r="B307" s="1"/>
      <c r="C307" s="4"/>
      <c r="D307" s="17"/>
      <c r="E307" s="4"/>
      <c r="F307" s="4"/>
      <c r="G307" s="4"/>
      <c r="H307" s="4"/>
      <c r="I307" s="5"/>
      <c r="J307" s="4"/>
      <c r="K307" s="4"/>
      <c r="L307" s="4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1"/>
    </row>
    <row r="308" spans="1:29" ht="15.75" thickBot="1" x14ac:dyDescent="0.3">
      <c r="A308" s="1"/>
      <c r="B308" s="1"/>
      <c r="C308" s="4"/>
      <c r="D308" s="17"/>
      <c r="E308" s="4"/>
      <c r="F308" s="4"/>
      <c r="G308" s="4"/>
      <c r="H308" s="4"/>
      <c r="I308" s="5"/>
      <c r="J308" s="4"/>
      <c r="K308" s="4"/>
      <c r="L308" s="4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1"/>
    </row>
    <row r="309" spans="1:29" ht="15.75" thickBot="1" x14ac:dyDescent="0.3">
      <c r="A309" s="1"/>
      <c r="B309" s="1"/>
      <c r="C309" s="4"/>
      <c r="D309" s="17"/>
      <c r="E309" s="4"/>
      <c r="F309" s="4"/>
      <c r="G309" s="4"/>
      <c r="H309" s="4"/>
      <c r="I309" s="5"/>
      <c r="J309" s="4"/>
      <c r="K309" s="4"/>
      <c r="L309" s="4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1"/>
    </row>
    <row r="310" spans="1:29" ht="15.75" thickBot="1" x14ac:dyDescent="0.3">
      <c r="A310" s="1"/>
      <c r="B310" s="1"/>
      <c r="C310" s="4"/>
      <c r="D310" s="17"/>
      <c r="E310" s="4"/>
      <c r="F310" s="4"/>
      <c r="G310" s="4"/>
      <c r="H310" s="4"/>
      <c r="I310" s="5"/>
      <c r="J310" s="4"/>
      <c r="K310" s="4"/>
      <c r="L310" s="4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1"/>
    </row>
    <row r="311" spans="1:29" ht="15.75" thickBot="1" x14ac:dyDescent="0.3">
      <c r="A311" s="1"/>
      <c r="B311" s="1"/>
      <c r="C311" s="4"/>
      <c r="D311" s="17"/>
      <c r="E311" s="4"/>
      <c r="F311" s="4"/>
      <c r="G311" s="4"/>
      <c r="H311" s="4"/>
      <c r="I311" s="5"/>
      <c r="J311" s="4"/>
      <c r="K311" s="4"/>
      <c r="L311" s="4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1"/>
    </row>
    <row r="312" spans="1:29" ht="15.75" thickBot="1" x14ac:dyDescent="0.3">
      <c r="A312" s="1"/>
      <c r="B312" s="1"/>
      <c r="C312" s="4"/>
      <c r="D312" s="17"/>
      <c r="E312" s="4"/>
      <c r="F312" s="4"/>
      <c r="G312" s="4"/>
      <c r="H312" s="4"/>
      <c r="I312" s="5"/>
      <c r="J312" s="4"/>
      <c r="K312" s="4"/>
      <c r="L312" s="4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1"/>
    </row>
    <row r="313" spans="1:29" ht="15.75" thickBot="1" x14ac:dyDescent="0.3">
      <c r="A313" s="1"/>
      <c r="B313" s="1"/>
      <c r="C313" s="4"/>
      <c r="D313" s="17"/>
      <c r="E313" s="4"/>
      <c r="F313" s="4"/>
      <c r="G313" s="4"/>
      <c r="H313" s="4"/>
      <c r="I313" s="5"/>
      <c r="J313" s="4"/>
      <c r="K313" s="4"/>
      <c r="L313" s="4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1"/>
    </row>
    <row r="314" spans="1:29" ht="15.75" thickBot="1" x14ac:dyDescent="0.3">
      <c r="A314" s="1"/>
      <c r="B314" s="1"/>
      <c r="C314" s="4"/>
      <c r="D314" s="17"/>
      <c r="E314" s="4"/>
      <c r="F314" s="4"/>
      <c r="G314" s="4"/>
      <c r="H314" s="4"/>
      <c r="I314" s="5"/>
      <c r="J314" s="4"/>
      <c r="K314" s="4"/>
      <c r="L314" s="4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1"/>
    </row>
    <row r="315" spans="1:29" ht="15.75" thickBot="1" x14ac:dyDescent="0.3">
      <c r="A315" s="1"/>
      <c r="B315" s="1"/>
      <c r="C315" s="4"/>
      <c r="D315" s="17"/>
      <c r="E315" s="4"/>
      <c r="F315" s="4"/>
      <c r="G315" s="4"/>
      <c r="H315" s="4"/>
      <c r="I315" s="5"/>
      <c r="J315" s="4"/>
      <c r="K315" s="4"/>
      <c r="L315" s="4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1"/>
    </row>
    <row r="316" spans="1:29" ht="15.75" thickBot="1" x14ac:dyDescent="0.3">
      <c r="A316" s="1"/>
      <c r="B316" s="1"/>
      <c r="C316" s="4"/>
      <c r="D316" s="17"/>
      <c r="E316" s="4"/>
      <c r="F316" s="4"/>
      <c r="G316" s="4"/>
      <c r="H316" s="4"/>
      <c r="I316" s="5"/>
      <c r="J316" s="4"/>
      <c r="K316" s="4"/>
      <c r="L316" s="4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1"/>
    </row>
    <row r="317" spans="1:29" ht="15.75" thickBot="1" x14ac:dyDescent="0.3">
      <c r="A317" s="1"/>
      <c r="B317" s="1"/>
      <c r="C317" s="4"/>
      <c r="D317" s="17"/>
      <c r="E317" s="4"/>
      <c r="F317" s="4"/>
      <c r="G317" s="4"/>
      <c r="H317" s="4"/>
      <c r="I317" s="5"/>
      <c r="J317" s="4"/>
      <c r="K317" s="4"/>
      <c r="L317" s="4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1"/>
    </row>
    <row r="318" spans="1:29" ht="15.75" thickBot="1" x14ac:dyDescent="0.3">
      <c r="A318" s="1"/>
      <c r="B318" s="1"/>
      <c r="C318" s="4"/>
      <c r="D318" s="17"/>
      <c r="E318" s="4"/>
      <c r="F318" s="4"/>
      <c r="G318" s="4"/>
      <c r="H318" s="4"/>
      <c r="I318" s="5"/>
      <c r="J318" s="4"/>
      <c r="K318" s="4"/>
      <c r="L318" s="4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1"/>
    </row>
    <row r="319" spans="1:29" ht="15.75" thickBot="1" x14ac:dyDescent="0.3">
      <c r="A319" s="1"/>
      <c r="B319" s="1"/>
      <c r="C319" s="4"/>
      <c r="D319" s="17"/>
      <c r="E319" s="4"/>
      <c r="F319" s="4"/>
      <c r="G319" s="4"/>
      <c r="H319" s="4"/>
      <c r="I319" s="5"/>
      <c r="J319" s="4"/>
      <c r="K319" s="4"/>
      <c r="L319" s="4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1"/>
    </row>
    <row r="320" spans="1:29" ht="15.75" thickBot="1" x14ac:dyDescent="0.3">
      <c r="A320" s="1"/>
      <c r="B320" s="1"/>
      <c r="C320" s="4"/>
      <c r="D320" s="17"/>
      <c r="E320" s="4"/>
      <c r="F320" s="4"/>
      <c r="G320" s="4"/>
      <c r="H320" s="4"/>
      <c r="I320" s="5"/>
      <c r="J320" s="4"/>
      <c r="K320" s="4"/>
      <c r="L320" s="4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1"/>
    </row>
    <row r="321" spans="1:29" ht="15.75" thickBot="1" x14ac:dyDescent="0.3">
      <c r="A321" s="1"/>
      <c r="B321" s="1"/>
      <c r="C321" s="4"/>
      <c r="D321" s="17"/>
      <c r="E321" s="4"/>
      <c r="F321" s="4"/>
      <c r="G321" s="4"/>
      <c r="H321" s="4"/>
      <c r="I321" s="5"/>
      <c r="J321" s="4"/>
      <c r="K321" s="4"/>
      <c r="L321" s="4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1"/>
    </row>
    <row r="322" spans="1:29" ht="15.75" thickBot="1" x14ac:dyDescent="0.3">
      <c r="A322" s="1"/>
      <c r="B322" s="1"/>
      <c r="C322" s="4"/>
      <c r="D322" s="17"/>
      <c r="E322" s="4"/>
      <c r="F322" s="4"/>
      <c r="G322" s="4"/>
      <c r="H322" s="4"/>
      <c r="I322" s="5"/>
      <c r="J322" s="4"/>
      <c r="K322" s="4"/>
      <c r="L322" s="4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1"/>
    </row>
    <row r="323" spans="1:29" ht="15.75" thickBot="1" x14ac:dyDescent="0.3">
      <c r="A323" s="1"/>
      <c r="B323" s="1"/>
      <c r="C323" s="4"/>
      <c r="D323" s="17"/>
      <c r="E323" s="4"/>
      <c r="F323" s="4"/>
      <c r="G323" s="4"/>
      <c r="H323" s="4"/>
      <c r="I323" s="5"/>
      <c r="J323" s="4"/>
      <c r="K323" s="4"/>
      <c r="L323" s="4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1"/>
    </row>
    <row r="324" spans="1:29" ht="15.75" thickBot="1" x14ac:dyDescent="0.3">
      <c r="A324" s="1"/>
      <c r="B324" s="1"/>
      <c r="C324" s="4"/>
      <c r="D324" s="17"/>
      <c r="E324" s="4"/>
      <c r="F324" s="4"/>
      <c r="G324" s="4"/>
      <c r="H324" s="4"/>
      <c r="I324" s="5"/>
      <c r="J324" s="4"/>
      <c r="K324" s="4"/>
      <c r="L324" s="4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1"/>
    </row>
    <row r="325" spans="1:29" ht="15.75" thickBot="1" x14ac:dyDescent="0.3">
      <c r="A325" s="1"/>
      <c r="B325" s="1"/>
      <c r="C325" s="4"/>
      <c r="D325" s="17"/>
      <c r="E325" s="4"/>
      <c r="F325" s="4"/>
      <c r="G325" s="4"/>
      <c r="H325" s="4"/>
      <c r="I325" s="5"/>
      <c r="J325" s="4"/>
      <c r="K325" s="4"/>
      <c r="L325" s="4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1"/>
    </row>
    <row r="326" spans="1:29" ht="15.75" thickBot="1" x14ac:dyDescent="0.3">
      <c r="A326" s="1"/>
      <c r="B326" s="1"/>
      <c r="C326" s="4"/>
      <c r="D326" s="17"/>
      <c r="E326" s="4"/>
      <c r="F326" s="4"/>
      <c r="G326" s="4"/>
      <c r="H326" s="4"/>
      <c r="I326" s="5"/>
      <c r="J326" s="4"/>
      <c r="K326" s="4"/>
      <c r="L326" s="4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1"/>
    </row>
    <row r="327" spans="1:29" ht="15.75" thickBot="1" x14ac:dyDescent="0.3">
      <c r="A327" s="1"/>
      <c r="B327" s="1"/>
      <c r="C327" s="4"/>
      <c r="D327" s="17"/>
      <c r="E327" s="4"/>
      <c r="F327" s="4"/>
      <c r="G327" s="4"/>
      <c r="H327" s="4"/>
      <c r="I327" s="5"/>
      <c r="J327" s="4"/>
      <c r="K327" s="4"/>
      <c r="L327" s="4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1"/>
    </row>
    <row r="328" spans="1:29" ht="15.75" thickBot="1" x14ac:dyDescent="0.3">
      <c r="A328" s="1"/>
      <c r="B328" s="1"/>
      <c r="C328" s="4"/>
      <c r="D328" s="17"/>
      <c r="E328" s="4"/>
      <c r="F328" s="4"/>
      <c r="G328" s="4"/>
      <c r="H328" s="4"/>
      <c r="I328" s="5"/>
      <c r="J328" s="4"/>
      <c r="K328" s="4"/>
      <c r="L328" s="4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1"/>
    </row>
    <row r="329" spans="1:29" ht="15.75" thickBot="1" x14ac:dyDescent="0.3">
      <c r="A329" s="1"/>
      <c r="B329" s="1"/>
      <c r="C329" s="4"/>
      <c r="D329" s="17"/>
      <c r="E329" s="4"/>
      <c r="F329" s="4"/>
      <c r="G329" s="4"/>
      <c r="H329" s="4"/>
      <c r="I329" s="5"/>
      <c r="J329" s="4"/>
      <c r="K329" s="4"/>
      <c r="L329" s="4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1"/>
    </row>
    <row r="330" spans="1:29" ht="15.75" thickBot="1" x14ac:dyDescent="0.3">
      <c r="A330" s="1"/>
      <c r="B330" s="1"/>
      <c r="C330" s="4"/>
      <c r="D330" s="17"/>
      <c r="E330" s="4"/>
      <c r="F330" s="4"/>
      <c r="G330" s="4"/>
      <c r="H330" s="4"/>
      <c r="I330" s="5"/>
      <c r="J330" s="4"/>
      <c r="K330" s="4"/>
      <c r="L330" s="4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1"/>
    </row>
    <row r="331" spans="1:29" ht="15.75" thickBot="1" x14ac:dyDescent="0.3">
      <c r="A331" s="1"/>
      <c r="B331" s="1"/>
      <c r="C331" s="4"/>
      <c r="D331" s="17"/>
      <c r="E331" s="4"/>
      <c r="F331" s="4"/>
      <c r="G331" s="4"/>
      <c r="H331" s="4"/>
      <c r="I331" s="5"/>
      <c r="J331" s="4"/>
      <c r="K331" s="4"/>
      <c r="L331" s="4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1"/>
    </row>
    <row r="332" spans="1:29" ht="15.75" thickBot="1" x14ac:dyDescent="0.3">
      <c r="A332" s="1"/>
      <c r="B332" s="1"/>
      <c r="C332" s="4"/>
      <c r="D332" s="17"/>
      <c r="E332" s="4"/>
      <c r="F332" s="4"/>
      <c r="G332" s="4"/>
      <c r="H332" s="4"/>
      <c r="I332" s="5"/>
      <c r="J332" s="4"/>
      <c r="K332" s="4"/>
      <c r="L332" s="4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1"/>
    </row>
    <row r="333" spans="1:29" ht="15.75" thickBot="1" x14ac:dyDescent="0.3">
      <c r="A333" s="1"/>
      <c r="B333" s="1"/>
      <c r="C333" s="4"/>
      <c r="D333" s="17"/>
      <c r="E333" s="4"/>
      <c r="F333" s="4"/>
      <c r="G333" s="4"/>
      <c r="H333" s="4"/>
      <c r="I333" s="5"/>
      <c r="J333" s="4"/>
      <c r="K333" s="4"/>
      <c r="L333" s="4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1"/>
    </row>
    <row r="334" spans="1:29" ht="15.75" thickBot="1" x14ac:dyDescent="0.3">
      <c r="A334" s="1"/>
      <c r="B334" s="1"/>
      <c r="C334" s="4"/>
      <c r="D334" s="17"/>
      <c r="E334" s="4"/>
      <c r="F334" s="4"/>
      <c r="G334" s="4"/>
      <c r="H334" s="4"/>
      <c r="I334" s="5"/>
      <c r="J334" s="4"/>
      <c r="K334" s="4"/>
      <c r="L334" s="4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1"/>
    </row>
    <row r="335" spans="1:29" ht="15.75" thickBot="1" x14ac:dyDescent="0.3">
      <c r="A335" s="1"/>
      <c r="B335" s="1"/>
      <c r="C335" s="4"/>
      <c r="D335" s="17"/>
      <c r="E335" s="4"/>
      <c r="F335" s="4"/>
      <c r="G335" s="4"/>
      <c r="H335" s="4"/>
      <c r="I335" s="5"/>
      <c r="J335" s="4"/>
      <c r="K335" s="4"/>
      <c r="L335" s="4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1"/>
    </row>
    <row r="336" spans="1:29" ht="15.75" thickBot="1" x14ac:dyDescent="0.3">
      <c r="A336" s="1"/>
      <c r="B336" s="1"/>
      <c r="C336" s="4"/>
      <c r="D336" s="17"/>
      <c r="E336" s="4"/>
      <c r="F336" s="4"/>
      <c r="G336" s="4"/>
      <c r="H336" s="4"/>
      <c r="I336" s="5"/>
      <c r="J336" s="4"/>
      <c r="K336" s="4"/>
      <c r="L336" s="4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1"/>
    </row>
    <row r="337" spans="1:29" ht="15.75" thickBot="1" x14ac:dyDescent="0.3">
      <c r="A337" s="1"/>
      <c r="B337" s="1"/>
      <c r="C337" s="4"/>
      <c r="D337" s="17"/>
      <c r="E337" s="4"/>
      <c r="F337" s="4"/>
      <c r="G337" s="4"/>
      <c r="H337" s="4"/>
      <c r="I337" s="5"/>
      <c r="J337" s="4"/>
      <c r="K337" s="4"/>
      <c r="L337" s="4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1"/>
    </row>
    <row r="338" spans="1:29" ht="15.75" thickBot="1" x14ac:dyDescent="0.3">
      <c r="A338" s="1"/>
      <c r="B338" s="1"/>
      <c r="C338" s="4"/>
      <c r="D338" s="17"/>
      <c r="E338" s="4"/>
      <c r="F338" s="4"/>
      <c r="G338" s="4"/>
      <c r="H338" s="4"/>
      <c r="I338" s="5"/>
      <c r="J338" s="4"/>
      <c r="K338" s="4"/>
      <c r="L338" s="4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1"/>
    </row>
    <row r="339" spans="1:29" ht="15.75" thickBot="1" x14ac:dyDescent="0.3">
      <c r="A339" s="1"/>
      <c r="B339" s="1"/>
      <c r="C339" s="4"/>
      <c r="D339" s="17"/>
      <c r="E339" s="4"/>
      <c r="F339" s="4"/>
      <c r="G339" s="4"/>
      <c r="H339" s="4"/>
      <c r="I339" s="5"/>
      <c r="J339" s="4"/>
      <c r="K339" s="4"/>
      <c r="L339" s="4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1"/>
    </row>
    <row r="340" spans="1:29" ht="15.75" thickBot="1" x14ac:dyDescent="0.3">
      <c r="A340" s="1"/>
      <c r="B340" s="1"/>
      <c r="C340" s="4"/>
      <c r="D340" s="17"/>
      <c r="E340" s="4"/>
      <c r="F340" s="4"/>
      <c r="G340" s="4"/>
      <c r="H340" s="4"/>
      <c r="I340" s="5"/>
      <c r="J340" s="4"/>
      <c r="K340" s="4"/>
      <c r="L340" s="4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1"/>
    </row>
    <row r="341" spans="1:29" ht="15.75" thickBot="1" x14ac:dyDescent="0.3">
      <c r="A341" s="1"/>
      <c r="B341" s="1"/>
      <c r="C341" s="4"/>
      <c r="D341" s="17"/>
      <c r="E341" s="4"/>
      <c r="F341" s="4"/>
      <c r="G341" s="4"/>
      <c r="H341" s="4"/>
      <c r="I341" s="5"/>
      <c r="J341" s="4"/>
      <c r="K341" s="4"/>
      <c r="L341" s="4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1"/>
    </row>
    <row r="342" spans="1:29" ht="15.75" thickBot="1" x14ac:dyDescent="0.3">
      <c r="A342" s="1"/>
      <c r="B342" s="1"/>
      <c r="C342" s="4"/>
      <c r="D342" s="17"/>
      <c r="E342" s="4"/>
      <c r="F342" s="4"/>
      <c r="G342" s="4"/>
      <c r="H342" s="4"/>
      <c r="I342" s="5"/>
      <c r="J342" s="4"/>
      <c r="K342" s="4"/>
      <c r="L342" s="4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1"/>
    </row>
    <row r="343" spans="1:29" ht="15.75" thickBot="1" x14ac:dyDescent="0.3">
      <c r="A343" s="1"/>
      <c r="B343" s="1"/>
      <c r="C343" s="4"/>
      <c r="D343" s="17"/>
      <c r="E343" s="4"/>
      <c r="F343" s="4"/>
      <c r="G343" s="4"/>
      <c r="H343" s="4"/>
      <c r="I343" s="5"/>
      <c r="J343" s="4"/>
      <c r="K343" s="4"/>
      <c r="L343" s="4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1"/>
    </row>
    <row r="344" spans="1:29" ht="15.75" thickBot="1" x14ac:dyDescent="0.3">
      <c r="A344" s="1"/>
      <c r="B344" s="1"/>
      <c r="C344" s="4"/>
      <c r="D344" s="17"/>
      <c r="E344" s="4"/>
      <c r="F344" s="4"/>
      <c r="G344" s="4"/>
      <c r="H344" s="4"/>
      <c r="I344" s="5"/>
      <c r="J344" s="4"/>
      <c r="K344" s="4"/>
      <c r="L344" s="4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1"/>
    </row>
    <row r="345" spans="1:29" ht="15.75" thickBot="1" x14ac:dyDescent="0.3">
      <c r="A345" s="1"/>
      <c r="B345" s="1"/>
      <c r="C345" s="4"/>
      <c r="D345" s="17"/>
      <c r="E345" s="4"/>
      <c r="F345" s="4"/>
      <c r="G345" s="4"/>
      <c r="H345" s="4"/>
      <c r="I345" s="5"/>
      <c r="J345" s="4"/>
      <c r="K345" s="4"/>
      <c r="L345" s="4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1"/>
    </row>
    <row r="346" spans="1:29" ht="15.75" thickBot="1" x14ac:dyDescent="0.3">
      <c r="A346" s="1"/>
      <c r="B346" s="1"/>
      <c r="C346" s="4"/>
      <c r="D346" s="17"/>
      <c r="E346" s="4"/>
      <c r="F346" s="4"/>
      <c r="G346" s="4"/>
      <c r="H346" s="4"/>
      <c r="I346" s="5"/>
      <c r="J346" s="4"/>
      <c r="K346" s="4"/>
      <c r="L346" s="4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1"/>
    </row>
    <row r="347" spans="1:29" ht="15.75" thickBot="1" x14ac:dyDescent="0.3">
      <c r="A347" s="1"/>
      <c r="B347" s="1"/>
      <c r="C347" s="4"/>
      <c r="D347" s="17"/>
      <c r="E347" s="4"/>
      <c r="F347" s="4"/>
      <c r="G347" s="4"/>
      <c r="H347" s="4"/>
      <c r="I347" s="5"/>
      <c r="J347" s="4"/>
      <c r="K347" s="4"/>
      <c r="L347" s="4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1"/>
    </row>
    <row r="348" spans="1:29" ht="15.75" thickBot="1" x14ac:dyDescent="0.3">
      <c r="A348" s="1"/>
      <c r="B348" s="1"/>
      <c r="C348" s="4"/>
      <c r="D348" s="17"/>
      <c r="E348" s="4"/>
      <c r="F348" s="4"/>
      <c r="G348" s="4"/>
      <c r="H348" s="4"/>
      <c r="I348" s="5"/>
      <c r="J348" s="4"/>
      <c r="K348" s="4"/>
      <c r="L348" s="4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1"/>
    </row>
    <row r="349" spans="1:29" ht="15.75" thickBot="1" x14ac:dyDescent="0.3">
      <c r="A349" s="1"/>
      <c r="B349" s="1"/>
      <c r="C349" s="4"/>
      <c r="D349" s="17"/>
      <c r="E349" s="4"/>
      <c r="F349" s="4"/>
      <c r="G349" s="4"/>
      <c r="H349" s="4"/>
      <c r="I349" s="5"/>
      <c r="J349" s="4"/>
      <c r="K349" s="4"/>
      <c r="L349" s="4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1"/>
    </row>
    <row r="350" spans="1:29" ht="15.75" thickBot="1" x14ac:dyDescent="0.3">
      <c r="A350" s="1"/>
      <c r="B350" s="1"/>
      <c r="C350" s="4"/>
      <c r="D350" s="17"/>
      <c r="E350" s="4"/>
      <c r="F350" s="4"/>
      <c r="G350" s="4"/>
      <c r="H350" s="4"/>
      <c r="I350" s="5"/>
      <c r="J350" s="4"/>
      <c r="K350" s="4"/>
      <c r="L350" s="4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1"/>
    </row>
    <row r="351" spans="1:29" ht="15.75" thickBot="1" x14ac:dyDescent="0.3">
      <c r="A351" s="1"/>
      <c r="B351" s="1"/>
      <c r="C351" s="4"/>
      <c r="D351" s="17"/>
      <c r="E351" s="4"/>
      <c r="F351" s="4"/>
      <c r="G351" s="4"/>
      <c r="H351" s="4"/>
      <c r="I351" s="5"/>
      <c r="J351" s="4"/>
      <c r="K351" s="4"/>
      <c r="L351" s="4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1"/>
    </row>
    <row r="352" spans="1:29" ht="15.75" thickBot="1" x14ac:dyDescent="0.3">
      <c r="A352" s="1"/>
      <c r="B352" s="1"/>
      <c r="C352" s="4"/>
      <c r="D352" s="17"/>
      <c r="E352" s="4"/>
      <c r="F352" s="4"/>
      <c r="G352" s="4"/>
      <c r="H352" s="4"/>
      <c r="I352" s="5"/>
      <c r="J352" s="4"/>
      <c r="K352" s="4"/>
      <c r="L352" s="4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1"/>
    </row>
    <row r="353" spans="1:29" ht="15.75" thickBot="1" x14ac:dyDescent="0.3">
      <c r="A353" s="1"/>
      <c r="B353" s="1"/>
      <c r="C353" s="4"/>
      <c r="D353" s="17"/>
      <c r="E353" s="4"/>
      <c r="F353" s="4"/>
      <c r="G353" s="4"/>
      <c r="H353" s="4"/>
      <c r="I353" s="5"/>
      <c r="J353" s="4"/>
      <c r="K353" s="4"/>
      <c r="L353" s="4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1"/>
    </row>
    <row r="354" spans="1:29" ht="15.75" thickBot="1" x14ac:dyDescent="0.3">
      <c r="A354" s="1"/>
      <c r="B354" s="1"/>
      <c r="C354" s="4"/>
      <c r="D354" s="17"/>
      <c r="E354" s="4"/>
      <c r="F354" s="4"/>
      <c r="G354" s="4"/>
      <c r="H354" s="4"/>
      <c r="I354" s="5"/>
      <c r="J354" s="4"/>
      <c r="K354" s="4"/>
      <c r="L354" s="4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1"/>
    </row>
    <row r="355" spans="1:29" ht="15.75" thickBot="1" x14ac:dyDescent="0.3">
      <c r="A355" s="1"/>
      <c r="B355" s="1"/>
      <c r="C355" s="4"/>
      <c r="D355" s="17"/>
      <c r="E355" s="4"/>
      <c r="F355" s="4"/>
      <c r="G355" s="4"/>
      <c r="H355" s="4"/>
      <c r="I355" s="5"/>
      <c r="J355" s="4"/>
      <c r="K355" s="4"/>
      <c r="L355" s="4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1"/>
    </row>
    <row r="356" spans="1:29" ht="15.75" thickBot="1" x14ac:dyDescent="0.3">
      <c r="A356" s="1"/>
      <c r="B356" s="1"/>
      <c r="C356" s="4"/>
      <c r="D356" s="17"/>
      <c r="E356" s="4"/>
      <c r="F356" s="4"/>
      <c r="G356" s="4"/>
      <c r="H356" s="4"/>
      <c r="I356" s="5"/>
      <c r="J356" s="4"/>
      <c r="K356" s="4"/>
      <c r="L356" s="4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1"/>
    </row>
    <row r="357" spans="1:29" ht="15.75" thickBot="1" x14ac:dyDescent="0.3">
      <c r="A357" s="1"/>
      <c r="B357" s="1"/>
      <c r="C357" s="4"/>
      <c r="D357" s="17"/>
      <c r="E357" s="4"/>
      <c r="F357" s="4"/>
      <c r="G357" s="4"/>
      <c r="H357" s="4"/>
      <c r="I357" s="5"/>
      <c r="J357" s="4"/>
      <c r="K357" s="4"/>
      <c r="L357" s="4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1"/>
    </row>
    <row r="358" spans="1:29" ht="15.75" thickBot="1" x14ac:dyDescent="0.3">
      <c r="A358" s="1"/>
      <c r="B358" s="1"/>
      <c r="C358" s="4"/>
      <c r="D358" s="17"/>
      <c r="E358" s="4"/>
      <c r="F358" s="4"/>
      <c r="G358" s="4"/>
      <c r="H358" s="4"/>
      <c r="I358" s="5"/>
      <c r="J358" s="4"/>
      <c r="K358" s="4"/>
      <c r="L358" s="4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1"/>
    </row>
    <row r="359" spans="1:29" ht="15.75" thickBot="1" x14ac:dyDescent="0.3">
      <c r="A359" s="1"/>
      <c r="B359" s="1"/>
      <c r="C359" s="4"/>
      <c r="D359" s="17"/>
      <c r="E359" s="4"/>
      <c r="F359" s="4"/>
      <c r="G359" s="4"/>
      <c r="H359" s="4"/>
      <c r="I359" s="5"/>
      <c r="J359" s="4"/>
      <c r="K359" s="4"/>
      <c r="L359" s="4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1"/>
    </row>
    <row r="360" spans="1:29" ht="15.75" thickBot="1" x14ac:dyDescent="0.3">
      <c r="A360" s="1"/>
      <c r="B360" s="1"/>
      <c r="C360" s="4"/>
      <c r="D360" s="17"/>
      <c r="E360" s="4"/>
      <c r="F360" s="4"/>
      <c r="G360" s="4"/>
      <c r="H360" s="4"/>
      <c r="I360" s="5"/>
      <c r="J360" s="4"/>
      <c r="K360" s="4"/>
      <c r="L360" s="4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1"/>
    </row>
    <row r="361" spans="1:29" ht="15.75" thickBot="1" x14ac:dyDescent="0.3">
      <c r="A361" s="1"/>
      <c r="B361" s="1"/>
      <c r="C361" s="4"/>
      <c r="D361" s="17"/>
      <c r="E361" s="4"/>
      <c r="F361" s="4"/>
      <c r="G361" s="4"/>
      <c r="H361" s="4"/>
      <c r="I361" s="5"/>
      <c r="J361" s="4"/>
      <c r="K361" s="4"/>
      <c r="L361" s="4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1"/>
    </row>
    <row r="362" spans="1:29" ht="15.75" thickBot="1" x14ac:dyDescent="0.3">
      <c r="A362" s="1"/>
      <c r="B362" s="1"/>
      <c r="C362" s="4"/>
      <c r="D362" s="17"/>
      <c r="E362" s="4"/>
      <c r="F362" s="4"/>
      <c r="G362" s="4"/>
      <c r="H362" s="4"/>
      <c r="I362" s="5"/>
      <c r="J362" s="4"/>
      <c r="K362" s="4"/>
      <c r="L362" s="4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1"/>
    </row>
    <row r="363" spans="1:29" ht="15.75" thickBot="1" x14ac:dyDescent="0.3">
      <c r="A363" s="1"/>
      <c r="B363" s="1"/>
      <c r="C363" s="4"/>
      <c r="D363" s="17"/>
      <c r="E363" s="4"/>
      <c r="F363" s="4"/>
      <c r="G363" s="4"/>
      <c r="H363" s="4"/>
      <c r="I363" s="5"/>
      <c r="J363" s="4"/>
      <c r="K363" s="4"/>
      <c r="L363" s="4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1"/>
    </row>
    <row r="364" spans="1:29" ht="15.75" thickBot="1" x14ac:dyDescent="0.3">
      <c r="A364" s="1"/>
      <c r="B364" s="1"/>
      <c r="C364" s="4"/>
      <c r="D364" s="17"/>
      <c r="E364" s="4"/>
      <c r="F364" s="4"/>
      <c r="G364" s="4"/>
      <c r="H364" s="4"/>
      <c r="I364" s="5"/>
      <c r="J364" s="4"/>
      <c r="K364" s="4"/>
      <c r="L364" s="4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1"/>
    </row>
    <row r="365" spans="1:29" ht="15.75" thickBot="1" x14ac:dyDescent="0.3">
      <c r="A365" s="1"/>
      <c r="B365" s="1"/>
      <c r="C365" s="4"/>
      <c r="D365" s="17"/>
      <c r="E365" s="4"/>
      <c r="F365" s="4"/>
      <c r="G365" s="4"/>
      <c r="H365" s="4"/>
      <c r="I365" s="5"/>
      <c r="J365" s="4"/>
      <c r="K365" s="4"/>
      <c r="L365" s="4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1"/>
    </row>
    <row r="366" spans="1:29" ht="15.75" thickBot="1" x14ac:dyDescent="0.3">
      <c r="A366" s="1"/>
      <c r="B366" s="1"/>
      <c r="C366" s="4"/>
      <c r="D366" s="17"/>
      <c r="E366" s="4"/>
      <c r="F366" s="4"/>
      <c r="G366" s="4"/>
      <c r="H366" s="4"/>
      <c r="I366" s="5"/>
      <c r="J366" s="4"/>
      <c r="K366" s="4"/>
      <c r="L366" s="4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1"/>
    </row>
    <row r="367" spans="1:29" ht="15.75" thickBot="1" x14ac:dyDescent="0.3">
      <c r="A367" s="1"/>
      <c r="B367" s="1"/>
      <c r="C367" s="4"/>
      <c r="D367" s="17"/>
      <c r="E367" s="4"/>
      <c r="F367" s="4"/>
      <c r="G367" s="4"/>
      <c r="H367" s="4"/>
      <c r="I367" s="5"/>
      <c r="J367" s="4"/>
      <c r="K367" s="4"/>
      <c r="L367" s="4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1"/>
    </row>
    <row r="368" spans="1:29" ht="15.75" thickBot="1" x14ac:dyDescent="0.3">
      <c r="A368" s="1"/>
      <c r="B368" s="1"/>
      <c r="C368" s="4"/>
      <c r="D368" s="17"/>
      <c r="E368" s="4"/>
      <c r="F368" s="4"/>
      <c r="G368" s="4"/>
      <c r="H368" s="4"/>
      <c r="I368" s="5"/>
      <c r="J368" s="4"/>
      <c r="K368" s="4"/>
      <c r="L368" s="4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1"/>
    </row>
    <row r="369" spans="1:29" ht="15.75" thickBot="1" x14ac:dyDescent="0.3">
      <c r="A369" s="1"/>
      <c r="B369" s="1"/>
      <c r="C369" s="4"/>
      <c r="D369" s="17"/>
      <c r="E369" s="4"/>
      <c r="F369" s="4"/>
      <c r="G369" s="4"/>
      <c r="H369" s="4"/>
      <c r="I369" s="5"/>
      <c r="J369" s="4"/>
      <c r="K369" s="4"/>
      <c r="L369" s="4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1"/>
    </row>
    <row r="370" spans="1:29" ht="15.75" thickBot="1" x14ac:dyDescent="0.3">
      <c r="A370" s="1"/>
      <c r="B370" s="1"/>
      <c r="C370" s="4"/>
      <c r="D370" s="17"/>
      <c r="E370" s="4"/>
      <c r="F370" s="4"/>
      <c r="G370" s="4"/>
      <c r="H370" s="4"/>
      <c r="I370" s="5"/>
      <c r="J370" s="4"/>
      <c r="K370" s="4"/>
      <c r="L370" s="4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1"/>
    </row>
    <row r="371" spans="1:29" ht="15.75" thickBot="1" x14ac:dyDescent="0.3">
      <c r="A371" s="1"/>
      <c r="B371" s="1"/>
      <c r="C371" s="4"/>
      <c r="D371" s="17"/>
      <c r="E371" s="4"/>
      <c r="F371" s="4"/>
      <c r="G371" s="4"/>
      <c r="H371" s="4"/>
      <c r="I371" s="5"/>
      <c r="J371" s="4"/>
      <c r="K371" s="4"/>
      <c r="L371" s="4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1"/>
    </row>
    <row r="372" spans="1:29" ht="15.75" thickBot="1" x14ac:dyDescent="0.3">
      <c r="A372" s="1"/>
      <c r="B372" s="1"/>
      <c r="C372" s="4"/>
      <c r="D372" s="17"/>
      <c r="E372" s="4"/>
      <c r="F372" s="4"/>
      <c r="G372" s="4"/>
      <c r="H372" s="4"/>
      <c r="I372" s="5"/>
      <c r="J372" s="4"/>
      <c r="K372" s="4"/>
      <c r="L372" s="4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1"/>
    </row>
    <row r="373" spans="1:29" ht="15.75" thickBot="1" x14ac:dyDescent="0.3">
      <c r="A373" s="1"/>
      <c r="B373" s="1"/>
      <c r="C373" s="4"/>
      <c r="D373" s="17"/>
      <c r="E373" s="4"/>
      <c r="F373" s="4"/>
      <c r="G373" s="4"/>
      <c r="H373" s="4"/>
      <c r="I373" s="5"/>
      <c r="J373" s="4"/>
      <c r="K373" s="4"/>
      <c r="L373" s="4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1"/>
    </row>
    <row r="374" spans="1:29" ht="15.75" thickBot="1" x14ac:dyDescent="0.3">
      <c r="A374" s="1"/>
      <c r="B374" s="1"/>
      <c r="C374" s="4"/>
      <c r="D374" s="17"/>
      <c r="E374" s="4"/>
      <c r="F374" s="4"/>
      <c r="G374" s="4"/>
      <c r="H374" s="4"/>
      <c r="I374" s="5"/>
      <c r="J374" s="4"/>
      <c r="K374" s="4"/>
      <c r="L374" s="4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1"/>
    </row>
    <row r="375" spans="1:29" ht="15.75" thickBot="1" x14ac:dyDescent="0.3">
      <c r="A375" s="1"/>
      <c r="B375" s="1"/>
      <c r="C375" s="4"/>
      <c r="D375" s="17"/>
      <c r="E375" s="4"/>
      <c r="F375" s="4"/>
      <c r="G375" s="4"/>
      <c r="H375" s="4"/>
      <c r="I375" s="5"/>
      <c r="J375" s="4"/>
      <c r="K375" s="4"/>
      <c r="L375" s="4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1"/>
    </row>
    <row r="376" spans="1:29" ht="15.75" thickBot="1" x14ac:dyDescent="0.3">
      <c r="A376" s="1"/>
      <c r="B376" s="1"/>
      <c r="C376" s="4"/>
      <c r="D376" s="17"/>
      <c r="E376" s="4"/>
      <c r="F376" s="4"/>
      <c r="G376" s="4"/>
      <c r="H376" s="4"/>
      <c r="I376" s="5"/>
      <c r="J376" s="4"/>
      <c r="K376" s="4"/>
      <c r="L376" s="4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1"/>
    </row>
    <row r="377" spans="1:29" ht="15.75" thickBot="1" x14ac:dyDescent="0.3">
      <c r="A377" s="1"/>
      <c r="B377" s="1"/>
      <c r="C377" s="4"/>
      <c r="D377" s="17"/>
      <c r="E377" s="4"/>
      <c r="F377" s="4"/>
      <c r="G377" s="4"/>
      <c r="H377" s="4"/>
      <c r="I377" s="5"/>
      <c r="J377" s="4"/>
      <c r="K377" s="4"/>
      <c r="L377" s="4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1"/>
    </row>
    <row r="378" spans="1:29" ht="15.75" thickBot="1" x14ac:dyDescent="0.3">
      <c r="A378" s="1"/>
      <c r="B378" s="1"/>
      <c r="C378" s="4"/>
      <c r="D378" s="17"/>
      <c r="E378" s="4"/>
      <c r="F378" s="4"/>
      <c r="G378" s="4"/>
      <c r="H378" s="4"/>
      <c r="I378" s="5"/>
      <c r="J378" s="4"/>
      <c r="K378" s="4"/>
      <c r="L378" s="4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1"/>
    </row>
    <row r="379" spans="1:29" ht="15.75" thickBot="1" x14ac:dyDescent="0.3">
      <c r="A379" s="1"/>
      <c r="B379" s="1"/>
      <c r="C379" s="4"/>
      <c r="D379" s="17"/>
      <c r="E379" s="4"/>
      <c r="F379" s="4"/>
      <c r="G379" s="4"/>
      <c r="H379" s="4"/>
      <c r="I379" s="5"/>
      <c r="J379" s="4"/>
      <c r="K379" s="4"/>
      <c r="L379" s="4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1"/>
    </row>
    <row r="380" spans="1:29" ht="15.75" thickBot="1" x14ac:dyDescent="0.3">
      <c r="A380" s="1"/>
      <c r="B380" s="1"/>
      <c r="C380" s="4"/>
      <c r="D380" s="17"/>
      <c r="E380" s="4"/>
      <c r="F380" s="4"/>
      <c r="G380" s="4"/>
      <c r="H380" s="4"/>
      <c r="I380" s="5"/>
      <c r="J380" s="4"/>
      <c r="K380" s="4"/>
      <c r="L380" s="4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1"/>
    </row>
    <row r="381" spans="1:29" ht="15.75" thickBot="1" x14ac:dyDescent="0.3">
      <c r="A381" s="1"/>
      <c r="B381" s="1"/>
      <c r="C381" s="4"/>
      <c r="D381" s="17"/>
      <c r="E381" s="4"/>
      <c r="F381" s="4"/>
      <c r="G381" s="4"/>
      <c r="H381" s="4"/>
      <c r="I381" s="5"/>
      <c r="J381" s="4"/>
      <c r="K381" s="4"/>
      <c r="L381" s="4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1"/>
    </row>
    <row r="382" spans="1:29" ht="15.75" thickBot="1" x14ac:dyDescent="0.3">
      <c r="A382" s="1"/>
      <c r="B382" s="1"/>
      <c r="C382" s="4"/>
      <c r="D382" s="17"/>
      <c r="E382" s="4"/>
      <c r="F382" s="4"/>
      <c r="G382" s="4"/>
      <c r="H382" s="4"/>
      <c r="I382" s="5"/>
      <c r="J382" s="4"/>
      <c r="K382" s="4"/>
      <c r="L382" s="4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1"/>
    </row>
    <row r="383" spans="1:29" ht="15.75" thickBot="1" x14ac:dyDescent="0.3">
      <c r="A383" s="1"/>
      <c r="B383" s="1"/>
      <c r="C383" s="4"/>
      <c r="D383" s="17"/>
      <c r="E383" s="4"/>
      <c r="F383" s="4"/>
      <c r="G383" s="4"/>
      <c r="H383" s="4"/>
      <c r="I383" s="5"/>
      <c r="J383" s="4"/>
      <c r="K383" s="4"/>
      <c r="L383" s="4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1"/>
    </row>
    <row r="384" spans="1:29" ht="15.75" thickBot="1" x14ac:dyDescent="0.3">
      <c r="A384" s="1"/>
      <c r="B384" s="1"/>
      <c r="C384" s="4"/>
      <c r="D384" s="17"/>
      <c r="E384" s="4"/>
      <c r="F384" s="4"/>
      <c r="G384" s="4"/>
      <c r="H384" s="4"/>
      <c r="I384" s="5"/>
      <c r="J384" s="4"/>
      <c r="K384" s="4"/>
      <c r="L384" s="4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1"/>
    </row>
    <row r="385" spans="1:29" ht="15.75" thickBot="1" x14ac:dyDescent="0.3">
      <c r="A385" s="1"/>
      <c r="B385" s="1"/>
      <c r="C385" s="4"/>
      <c r="D385" s="17"/>
      <c r="E385" s="4"/>
      <c r="F385" s="4"/>
      <c r="G385" s="4"/>
      <c r="H385" s="4"/>
      <c r="I385" s="5"/>
      <c r="J385" s="4"/>
      <c r="K385" s="4"/>
      <c r="L385" s="4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1"/>
    </row>
    <row r="386" spans="1:29" ht="15.75" thickBot="1" x14ac:dyDescent="0.3">
      <c r="A386" s="1"/>
      <c r="B386" s="1"/>
      <c r="C386" s="4"/>
      <c r="D386" s="17"/>
      <c r="E386" s="4"/>
      <c r="F386" s="4"/>
      <c r="G386" s="4"/>
      <c r="H386" s="4"/>
      <c r="I386" s="5"/>
      <c r="J386" s="4"/>
      <c r="K386" s="4"/>
      <c r="L386" s="4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1"/>
    </row>
    <row r="387" spans="1:29" ht="15.75" thickBot="1" x14ac:dyDescent="0.3">
      <c r="A387" s="1"/>
      <c r="B387" s="1"/>
      <c r="C387" s="4"/>
      <c r="D387" s="17"/>
      <c r="E387" s="4"/>
      <c r="F387" s="4"/>
      <c r="G387" s="4"/>
      <c r="H387" s="4"/>
      <c r="I387" s="5"/>
      <c r="J387" s="4"/>
      <c r="K387" s="4"/>
      <c r="L387" s="4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1"/>
    </row>
    <row r="388" spans="1:29" ht="15.75" thickBot="1" x14ac:dyDescent="0.3">
      <c r="A388" s="1"/>
      <c r="B388" s="1"/>
      <c r="C388" s="4"/>
      <c r="D388" s="17"/>
      <c r="E388" s="4"/>
      <c r="F388" s="4"/>
      <c r="G388" s="4"/>
      <c r="H388" s="4"/>
      <c r="I388" s="5"/>
      <c r="J388" s="4"/>
      <c r="K388" s="4"/>
      <c r="L388" s="4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1"/>
    </row>
    <row r="389" spans="1:29" ht="15.75" thickBot="1" x14ac:dyDescent="0.3">
      <c r="A389" s="1"/>
      <c r="B389" s="1"/>
      <c r="C389" s="4"/>
      <c r="D389" s="17"/>
      <c r="E389" s="4"/>
      <c r="F389" s="4"/>
      <c r="G389" s="4"/>
      <c r="H389" s="4"/>
      <c r="I389" s="5"/>
      <c r="J389" s="4"/>
      <c r="K389" s="4"/>
      <c r="L389" s="4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1"/>
    </row>
    <row r="390" spans="1:29" ht="15.75" thickBot="1" x14ac:dyDescent="0.3">
      <c r="A390" s="1"/>
      <c r="B390" s="1"/>
      <c r="C390" s="4"/>
      <c r="D390" s="17"/>
      <c r="E390" s="4"/>
      <c r="F390" s="4"/>
      <c r="G390" s="4"/>
      <c r="H390" s="4"/>
      <c r="I390" s="5"/>
      <c r="J390" s="4"/>
      <c r="K390" s="4"/>
      <c r="L390" s="4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1"/>
    </row>
    <row r="391" spans="1:29" ht="15.75" thickBot="1" x14ac:dyDescent="0.3">
      <c r="A391" s="1"/>
      <c r="B391" s="1"/>
      <c r="C391" s="4"/>
      <c r="D391" s="17"/>
      <c r="E391" s="4"/>
      <c r="F391" s="4"/>
      <c r="G391" s="4"/>
      <c r="H391" s="4"/>
      <c r="I391" s="5"/>
      <c r="J391" s="4"/>
      <c r="K391" s="4"/>
      <c r="L391" s="4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1"/>
    </row>
    <row r="392" spans="1:29" ht="15.75" thickBot="1" x14ac:dyDescent="0.3">
      <c r="A392" s="1"/>
      <c r="B392" s="1"/>
      <c r="C392" s="4"/>
      <c r="D392" s="17"/>
      <c r="E392" s="4"/>
      <c r="F392" s="4"/>
      <c r="G392" s="4"/>
      <c r="H392" s="4"/>
      <c r="I392" s="5"/>
      <c r="J392" s="4"/>
      <c r="K392" s="4"/>
      <c r="L392" s="4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1"/>
    </row>
  </sheetData>
  <autoFilter ref="A9:AN288" xr:uid="{00000000-0001-0000-0100-000000000000}">
    <filterColumn colId="3">
      <filters>
        <filter val="SOBRADINHO (ID 23155) DER DF"/>
        <filter val="SOBRADINHO (ID 25155)"/>
        <filter val="SOBRADINHO (ID 25158)"/>
        <filter val="SOBRADINHO (ID 25430)"/>
      </filters>
    </filterColumn>
  </autoFilter>
  <mergeCells count="37">
    <mergeCell ref="AA7:AA8"/>
    <mergeCell ref="Z7:Z8"/>
    <mergeCell ref="Y7:Y8"/>
    <mergeCell ref="X7:X8"/>
    <mergeCell ref="W7:W8"/>
    <mergeCell ref="A1:AN4"/>
    <mergeCell ref="A5:AN5"/>
    <mergeCell ref="A6:A8"/>
    <mergeCell ref="D6:D8"/>
    <mergeCell ref="C6:C8"/>
    <mergeCell ref="B6:B8"/>
    <mergeCell ref="E6:E8"/>
    <mergeCell ref="J6:J8"/>
    <mergeCell ref="L7:L8"/>
    <mergeCell ref="K7:K8"/>
    <mergeCell ref="P7:P8"/>
    <mergeCell ref="O7:O8"/>
    <mergeCell ref="N7:N8"/>
    <mergeCell ref="M7:M8"/>
    <mergeCell ref="R7:R8"/>
    <mergeCell ref="Q7:Q8"/>
    <mergeCell ref="F6:G6"/>
    <mergeCell ref="Y6:AB6"/>
    <mergeCell ref="V7:V8"/>
    <mergeCell ref="K6:L6"/>
    <mergeCell ref="AL7:AN7"/>
    <mergeCell ref="Q6:R6"/>
    <mergeCell ref="W6:X6"/>
    <mergeCell ref="H6:H7"/>
    <mergeCell ref="M6:P6"/>
    <mergeCell ref="S6:V6"/>
    <mergeCell ref="AH7:AK7"/>
    <mergeCell ref="AC6:AC8"/>
    <mergeCell ref="U7:U8"/>
    <mergeCell ref="T7:T8"/>
    <mergeCell ref="S7:S8"/>
    <mergeCell ref="AB7:AB8"/>
  </mergeCells>
  <dataValidations count="3">
    <dataValidation type="list" allowBlank="1" showInputMessage="1" showErrorMessage="1" sqref="H10:H118" xr:uid="{00000000-0002-0000-0100-000000000000}">
      <formula1>$AG$6:$AG$13</formula1>
    </dataValidation>
    <dataValidation type="list" allowBlank="1" showInputMessage="1" showErrorMessage="1" sqref="H119:H259" xr:uid="{00000000-0002-0000-0100-000001000000}">
      <formula1>$AG$6:$AG$15</formula1>
    </dataValidation>
    <dataValidation type="list" allowBlank="1" showInputMessage="1" showErrorMessage="1" sqref="E10:E392" xr:uid="{00000000-0002-0000-0100-000002000000}">
      <formula1>$AF$6:$AF$25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200" verticalDpi="1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B63"/>
  <sheetViews>
    <sheetView showGridLines="0" tabSelected="1" topLeftCell="C1" zoomScaleNormal="100" workbookViewId="0">
      <selection activeCell="B29" sqref="B29:C29"/>
    </sheetView>
  </sheetViews>
  <sheetFormatPr defaultRowHeight="15" x14ac:dyDescent="0.25"/>
  <cols>
    <col min="1" max="1" width="4.140625" customWidth="1"/>
    <col min="2" max="2" width="10.85546875" bestFit="1" customWidth="1"/>
    <col min="3" max="3" width="22.5703125" bestFit="1" customWidth="1"/>
    <col min="4" max="4" width="10.140625" customWidth="1"/>
    <col min="5" max="5" width="10.85546875" bestFit="1" customWidth="1"/>
    <col min="6" max="30" width="10.85546875" customWidth="1"/>
    <col min="52" max="52" width="11.140625" bestFit="1" customWidth="1"/>
  </cols>
  <sheetData>
    <row r="1" spans="2:40" ht="15" customHeight="1" x14ac:dyDescent="0.25">
      <c r="B1" s="73" t="s">
        <v>88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5"/>
    </row>
    <row r="2" spans="2:40" ht="15" customHeight="1" x14ac:dyDescent="0.25">
      <c r="B2" s="76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78"/>
    </row>
    <row r="3" spans="2:40" ht="15" customHeight="1" x14ac:dyDescent="0.25">
      <c r="B3" s="76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78"/>
    </row>
    <row r="4" spans="2:40" ht="15" customHeight="1" thickBot="1" x14ac:dyDescent="0.3">
      <c r="B4" s="113" t="s">
        <v>92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5"/>
    </row>
    <row r="6" spans="2:40" s="30" customFormat="1" x14ac:dyDescent="0.25">
      <c r="D6" s="31" t="str">
        <f>"SEMANA "&amp;WEEKNUM(D8,1)</f>
        <v>SEMANA 27</v>
      </c>
      <c r="E6" s="31" t="str">
        <f t="shared" ref="E6:AK6" si="0">"SEMANA "&amp;WEEKNUM(E8,1)</f>
        <v>SEMANA 27</v>
      </c>
      <c r="F6" s="31" t="str">
        <f t="shared" si="0"/>
        <v>SEMANA 27</v>
      </c>
      <c r="G6" s="31" t="str">
        <f t="shared" si="0"/>
        <v>SEMANA 28</v>
      </c>
      <c r="H6" s="31" t="str">
        <f t="shared" si="0"/>
        <v>SEMANA 28</v>
      </c>
      <c r="I6" s="31" t="str">
        <f t="shared" si="0"/>
        <v>SEMANA 28</v>
      </c>
      <c r="J6" s="31" t="str">
        <f t="shared" si="0"/>
        <v>SEMANA 28</v>
      </c>
      <c r="K6" s="31" t="str">
        <f t="shared" si="0"/>
        <v>SEMANA 28</v>
      </c>
      <c r="L6" s="31" t="str">
        <f t="shared" si="0"/>
        <v>SEMANA 28</v>
      </c>
      <c r="M6" s="31" t="str">
        <f t="shared" si="0"/>
        <v>SEMANA 28</v>
      </c>
      <c r="N6" s="31" t="str">
        <f t="shared" si="0"/>
        <v>SEMANA 29</v>
      </c>
      <c r="O6" s="31" t="str">
        <f t="shared" si="0"/>
        <v>SEMANA 29</v>
      </c>
      <c r="P6" s="31" t="str">
        <f t="shared" si="0"/>
        <v>SEMANA 29</v>
      </c>
      <c r="Q6" s="31" t="str">
        <f t="shared" si="0"/>
        <v>SEMANA 29</v>
      </c>
      <c r="R6" s="31" t="str">
        <f t="shared" si="0"/>
        <v>SEMANA 29</v>
      </c>
      <c r="S6" s="31" t="str">
        <f t="shared" si="0"/>
        <v>SEMANA 29</v>
      </c>
      <c r="T6" s="31" t="str">
        <f t="shared" si="0"/>
        <v>SEMANA 29</v>
      </c>
      <c r="U6" s="31" t="str">
        <f t="shared" si="0"/>
        <v>SEMANA 30</v>
      </c>
      <c r="V6" s="31" t="str">
        <f t="shared" si="0"/>
        <v>SEMANA 30</v>
      </c>
      <c r="W6" s="31" t="str">
        <f t="shared" si="0"/>
        <v>SEMANA 30</v>
      </c>
      <c r="X6" s="31" t="str">
        <f t="shared" si="0"/>
        <v>SEMANA 30</v>
      </c>
      <c r="Y6" s="31" t="str">
        <f t="shared" si="0"/>
        <v>SEMANA 30</v>
      </c>
      <c r="Z6" s="31" t="str">
        <f t="shared" si="0"/>
        <v>SEMANA 30</v>
      </c>
      <c r="AA6" s="31" t="str">
        <f t="shared" si="0"/>
        <v>SEMANA 30</v>
      </c>
      <c r="AB6" s="31" t="str">
        <f t="shared" si="0"/>
        <v>SEMANA 31</v>
      </c>
      <c r="AC6" s="31" t="str">
        <f t="shared" si="0"/>
        <v>SEMANA 31</v>
      </c>
      <c r="AD6" s="31" t="str">
        <f t="shared" si="0"/>
        <v>SEMANA 31</v>
      </c>
      <c r="AE6" s="31" t="str">
        <f t="shared" si="0"/>
        <v>SEMANA 31</v>
      </c>
      <c r="AF6" s="31" t="str">
        <f t="shared" si="0"/>
        <v>SEMANA 31</v>
      </c>
      <c r="AG6" s="31" t="str">
        <f t="shared" si="0"/>
        <v>SEMANA 31</v>
      </c>
      <c r="AH6" s="31" t="str">
        <f t="shared" si="0"/>
        <v>SEMANA 31</v>
      </c>
      <c r="AI6" s="31" t="str">
        <f t="shared" si="0"/>
        <v>SEMANA 32</v>
      </c>
      <c r="AJ6" s="31" t="str">
        <f t="shared" si="0"/>
        <v>SEMANA 32</v>
      </c>
      <c r="AK6" s="31" t="str">
        <f t="shared" si="0"/>
        <v>SEMANA 32</v>
      </c>
    </row>
    <row r="7" spans="2:40" x14ac:dyDescent="0.25"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</row>
    <row r="8" spans="2:40" s="28" customFormat="1" x14ac:dyDescent="0.25">
      <c r="B8" s="116" t="s">
        <v>28</v>
      </c>
      <c r="C8" s="116"/>
      <c r="D8" s="27">
        <f>$D$56</f>
        <v>44378</v>
      </c>
      <c r="E8" s="27">
        <f>D8+1</f>
        <v>44379</v>
      </c>
      <c r="F8" s="27">
        <f t="shared" ref="F8:AK8" si="1">E8+1</f>
        <v>44380</v>
      </c>
      <c r="G8" s="27">
        <f t="shared" si="1"/>
        <v>44381</v>
      </c>
      <c r="H8" s="27">
        <f t="shared" si="1"/>
        <v>44382</v>
      </c>
      <c r="I8" s="27">
        <f t="shared" si="1"/>
        <v>44383</v>
      </c>
      <c r="J8" s="27">
        <f t="shared" si="1"/>
        <v>44384</v>
      </c>
      <c r="K8" s="27">
        <f t="shared" si="1"/>
        <v>44385</v>
      </c>
      <c r="L8" s="27">
        <f t="shared" si="1"/>
        <v>44386</v>
      </c>
      <c r="M8" s="27">
        <f t="shared" si="1"/>
        <v>44387</v>
      </c>
      <c r="N8" s="27">
        <f t="shared" si="1"/>
        <v>44388</v>
      </c>
      <c r="O8" s="27">
        <f t="shared" si="1"/>
        <v>44389</v>
      </c>
      <c r="P8" s="27">
        <f t="shared" si="1"/>
        <v>44390</v>
      </c>
      <c r="Q8" s="27">
        <f t="shared" si="1"/>
        <v>44391</v>
      </c>
      <c r="R8" s="27">
        <f t="shared" si="1"/>
        <v>44392</v>
      </c>
      <c r="S8" s="27">
        <f t="shared" si="1"/>
        <v>44393</v>
      </c>
      <c r="T8" s="27">
        <f t="shared" si="1"/>
        <v>44394</v>
      </c>
      <c r="U8" s="27">
        <f t="shared" si="1"/>
        <v>44395</v>
      </c>
      <c r="V8" s="27">
        <f t="shared" si="1"/>
        <v>44396</v>
      </c>
      <c r="W8" s="27">
        <f t="shared" si="1"/>
        <v>44397</v>
      </c>
      <c r="X8" s="27">
        <f t="shared" si="1"/>
        <v>44398</v>
      </c>
      <c r="Y8" s="27">
        <f t="shared" si="1"/>
        <v>44399</v>
      </c>
      <c r="Z8" s="27">
        <f t="shared" si="1"/>
        <v>44400</v>
      </c>
      <c r="AA8" s="27">
        <f t="shared" si="1"/>
        <v>44401</v>
      </c>
      <c r="AB8" s="27">
        <f t="shared" si="1"/>
        <v>44402</v>
      </c>
      <c r="AC8" s="27">
        <f t="shared" si="1"/>
        <v>44403</v>
      </c>
      <c r="AD8" s="27">
        <f t="shared" si="1"/>
        <v>44404</v>
      </c>
      <c r="AE8" s="27">
        <f t="shared" si="1"/>
        <v>44405</v>
      </c>
      <c r="AF8" s="27">
        <f t="shared" si="1"/>
        <v>44406</v>
      </c>
      <c r="AG8" s="27">
        <f t="shared" si="1"/>
        <v>44407</v>
      </c>
      <c r="AH8" s="27">
        <f t="shared" si="1"/>
        <v>44408</v>
      </c>
      <c r="AI8" s="27">
        <f t="shared" si="1"/>
        <v>44409</v>
      </c>
      <c r="AJ8" s="27">
        <f t="shared" si="1"/>
        <v>44410</v>
      </c>
      <c r="AK8" s="27">
        <f t="shared" si="1"/>
        <v>44411</v>
      </c>
      <c r="AL8" s="27"/>
      <c r="AM8" s="27"/>
      <c r="AN8" s="27"/>
    </row>
    <row r="9" spans="2:40" x14ac:dyDescent="0.25">
      <c r="B9" s="103" t="s">
        <v>102</v>
      </c>
      <c r="C9" s="13" t="s">
        <v>1</v>
      </c>
      <c r="D9" s="7" t="e">
        <f>COUNTIFS('PROJETO GPON'!$W$10:$W$4176,D$8,'PROJETO GPON'!$B$10:$B$4176,$B9,'PROJETO GPON'!#REF!,CONTROLE!$C9)</f>
        <v>#REF!</v>
      </c>
      <c r="E9" s="7" t="e">
        <f>COUNTIFS('PROJETO GPON'!$W$10:$W$4176,E$8,'PROJETO GPON'!$B$10:$B$4176,$B9,'PROJETO GPON'!#REF!,CONTROLE!$C9)</f>
        <v>#REF!</v>
      </c>
      <c r="F9" s="7" t="e">
        <f>COUNTIFS('PROJETO GPON'!$W$10:$W$4176,F$8,'PROJETO GPON'!$B$10:$B$4176,$B9,'PROJETO GPON'!#REF!,CONTROLE!$C9)</f>
        <v>#REF!</v>
      </c>
      <c r="G9" s="7" t="e">
        <f>COUNTIFS('PROJETO GPON'!$W$10:$W$4176,G$8,'PROJETO GPON'!$B$10:$B$4176,$B9,'PROJETO GPON'!#REF!,CONTROLE!$C9)</f>
        <v>#REF!</v>
      </c>
      <c r="H9" s="7" t="e">
        <f>COUNTIFS('PROJETO GPON'!$W$10:$W$4176,H$8,'PROJETO GPON'!$B$10:$B$4176,$B9,'PROJETO GPON'!#REF!,CONTROLE!$C9)</f>
        <v>#REF!</v>
      </c>
      <c r="I9" s="7" t="e">
        <f>COUNTIFS('PROJETO GPON'!$W$10:$W$4176,I$8,'PROJETO GPON'!$B$10:$B$4176,$B9,'PROJETO GPON'!#REF!,CONTROLE!$C9)</f>
        <v>#REF!</v>
      </c>
      <c r="J9" s="7" t="e">
        <f>COUNTIFS('PROJETO GPON'!$W$10:$W$4176,J$8,'PROJETO GPON'!$B$10:$B$4176,$B9,'PROJETO GPON'!#REF!,CONTROLE!$C9)</f>
        <v>#REF!</v>
      </c>
      <c r="K9" s="7" t="e">
        <f>COUNTIFS('PROJETO GPON'!$W$10:$W$4176,K$8,'PROJETO GPON'!$B$10:$B$4176,$B9,'PROJETO GPON'!#REF!,CONTROLE!$C9)</f>
        <v>#REF!</v>
      </c>
      <c r="L9" s="7" t="e">
        <f>COUNTIFS('PROJETO GPON'!$W$10:$W$4176,L$8,'PROJETO GPON'!$B$10:$B$4176,$B9,'PROJETO GPON'!#REF!,CONTROLE!$C9)</f>
        <v>#REF!</v>
      </c>
      <c r="M9" s="7" t="e">
        <f>COUNTIFS('PROJETO GPON'!$W$10:$W$4176,M$8,'PROJETO GPON'!$B$10:$B$4176,$B9,'PROJETO GPON'!#REF!,CONTROLE!$C9)</f>
        <v>#REF!</v>
      </c>
      <c r="N9" s="7" t="e">
        <f>COUNTIFS('PROJETO GPON'!$W$10:$W$4176,N$8,'PROJETO GPON'!$B$10:$B$4176,$B9,'PROJETO GPON'!#REF!,CONTROLE!$C9)</f>
        <v>#REF!</v>
      </c>
      <c r="O9" s="7" t="e">
        <f>COUNTIFS('PROJETO GPON'!$W$10:$W$4176,O$8,'PROJETO GPON'!$B$10:$B$4176,$B9,'PROJETO GPON'!#REF!,CONTROLE!$C9)</f>
        <v>#REF!</v>
      </c>
      <c r="P9" s="7" t="e">
        <f>COUNTIFS('PROJETO GPON'!$W$10:$W$4176,P$8,'PROJETO GPON'!$B$10:$B$4176,$B9,'PROJETO GPON'!#REF!,CONTROLE!$C9)</f>
        <v>#REF!</v>
      </c>
      <c r="Q9" s="7" t="e">
        <f>COUNTIFS('PROJETO GPON'!$W$10:$W$4176,Q$8,'PROJETO GPON'!$B$10:$B$4176,$B9,'PROJETO GPON'!#REF!,CONTROLE!$C9)</f>
        <v>#REF!</v>
      </c>
      <c r="R9" s="7" t="e">
        <f>COUNTIFS('PROJETO GPON'!$W$10:$W$4176,R$8,'PROJETO GPON'!$B$10:$B$4176,$B9,'PROJETO GPON'!#REF!,CONTROLE!$C9)</f>
        <v>#REF!</v>
      </c>
      <c r="S9" s="7" t="e">
        <f>COUNTIFS('PROJETO GPON'!$W$10:$W$4176,S$8,'PROJETO GPON'!$B$10:$B$4176,$B9,'PROJETO GPON'!#REF!,CONTROLE!$C9)</f>
        <v>#REF!</v>
      </c>
      <c r="T9" s="7" t="e">
        <f>COUNTIFS('PROJETO GPON'!$W$10:$W$4176,T$8,'PROJETO GPON'!$B$10:$B$4176,$B9,'PROJETO GPON'!#REF!,CONTROLE!$C9)</f>
        <v>#REF!</v>
      </c>
      <c r="U9" s="7" t="e">
        <f>COUNTIFS('PROJETO GPON'!$W$10:$W$4176,U$8,'PROJETO GPON'!$B$10:$B$4176,$B9,'PROJETO GPON'!#REF!,CONTROLE!$C9)</f>
        <v>#REF!</v>
      </c>
      <c r="V9" s="7" t="e">
        <f>COUNTIFS('PROJETO GPON'!$W$10:$W$4176,V$8,'PROJETO GPON'!$B$10:$B$4176,$B9,'PROJETO GPON'!#REF!,CONTROLE!$C9)</f>
        <v>#REF!</v>
      </c>
      <c r="W9" s="7" t="e">
        <f>COUNTIFS('PROJETO GPON'!$W$10:$W$4176,W$8,'PROJETO GPON'!$B$10:$B$4176,$B9,'PROJETO GPON'!#REF!,CONTROLE!$C9)</f>
        <v>#REF!</v>
      </c>
      <c r="X9" s="7" t="e">
        <f>COUNTIFS('PROJETO GPON'!$W$10:$W$4176,X$8,'PROJETO GPON'!$B$10:$B$4176,$B9,'PROJETO GPON'!#REF!,CONTROLE!$C9)</f>
        <v>#REF!</v>
      </c>
      <c r="Y9" s="7" t="e">
        <f>COUNTIFS('PROJETO GPON'!$W$10:$W$4176,Y$8,'PROJETO GPON'!$B$10:$B$4176,$B9,'PROJETO GPON'!#REF!,CONTROLE!$C9)</f>
        <v>#REF!</v>
      </c>
      <c r="Z9" s="7" t="e">
        <f>COUNTIFS('PROJETO GPON'!$W$10:$W$4176,Z$8,'PROJETO GPON'!$B$10:$B$4176,$B9,'PROJETO GPON'!#REF!,CONTROLE!$C9)</f>
        <v>#REF!</v>
      </c>
      <c r="AA9" s="7" t="e">
        <f>COUNTIFS('PROJETO GPON'!$W$10:$W$4176,AA$8,'PROJETO GPON'!$B$10:$B$4176,$B9,'PROJETO GPON'!#REF!,CONTROLE!$C9)</f>
        <v>#REF!</v>
      </c>
      <c r="AB9" s="7" t="e">
        <f>COUNTIFS('PROJETO GPON'!$W$10:$W$4176,AB$8,'PROJETO GPON'!$B$10:$B$4176,$B9,'PROJETO GPON'!#REF!,CONTROLE!$C9)</f>
        <v>#REF!</v>
      </c>
      <c r="AC9" s="7" t="e">
        <f>COUNTIFS('PROJETO GPON'!$W$10:$W$4176,AC$8,'PROJETO GPON'!$B$10:$B$4176,$B9,'PROJETO GPON'!#REF!,CONTROLE!$C9)</f>
        <v>#REF!</v>
      </c>
      <c r="AD9" s="7" t="e">
        <f>COUNTIFS('PROJETO GPON'!$W$10:$W$4176,AD$8,'PROJETO GPON'!$B$10:$B$4176,$B9,'PROJETO GPON'!#REF!,CONTROLE!$C9)</f>
        <v>#REF!</v>
      </c>
      <c r="AE9" s="7" t="e">
        <f>COUNTIFS('PROJETO GPON'!$W$10:$W$4176,AE$8,'PROJETO GPON'!$B$10:$B$4176,$B9,'PROJETO GPON'!#REF!,CONTROLE!$C9)</f>
        <v>#REF!</v>
      </c>
      <c r="AF9" s="7" t="e">
        <f>COUNTIFS('PROJETO GPON'!$W$10:$W$4176,AF$8,'PROJETO GPON'!$B$10:$B$4176,$B9,'PROJETO GPON'!#REF!,CONTROLE!$C9)</f>
        <v>#REF!</v>
      </c>
      <c r="AG9" s="7" t="e">
        <f>COUNTIFS('PROJETO GPON'!$W$10:$W$4176,AG$8,'PROJETO GPON'!$B$10:$B$4176,$B9,'PROJETO GPON'!#REF!,CONTROLE!$C9)</f>
        <v>#REF!</v>
      </c>
      <c r="AH9" s="7" t="e">
        <f>COUNTIFS('PROJETO GPON'!$W$10:$W$4176,AH$8,'PROJETO GPON'!$B$10:$B$4176,$B9,'PROJETO GPON'!#REF!,CONTROLE!$C9)</f>
        <v>#REF!</v>
      </c>
      <c r="AI9" s="7" t="e">
        <f>COUNTIFS('PROJETO GPON'!$W$10:$W$4176,AI$8,'PROJETO GPON'!$B$10:$B$4176,$B9,'PROJETO GPON'!#REF!,CONTROLE!$C9)</f>
        <v>#REF!</v>
      </c>
      <c r="AJ9" s="7" t="e">
        <f>COUNTIFS('PROJETO GPON'!$W$10:$W$4176,AJ$8,'PROJETO GPON'!$B$10:$B$4176,$B9,'PROJETO GPON'!#REF!,CONTROLE!$C9)</f>
        <v>#REF!</v>
      </c>
      <c r="AK9" s="7" t="e">
        <f>COUNTIFS('PROJETO GPON'!$W$10:$W$4176,AK$8,'PROJETO GPON'!$B$10:$B$4176,$B9,'PROJETO GPON'!#REF!,CONTROLE!$C9)</f>
        <v>#REF!</v>
      </c>
      <c r="AL9" s="7" t="e">
        <f>COUNTIFS('PROJETO GPON'!$W$10:$W$4176,AL$8,'PROJETO GPON'!$B$10:$B$4176,$B9,'PROJETO GPON'!#REF!,CONTROLE!$C9)</f>
        <v>#REF!</v>
      </c>
      <c r="AM9" s="7" t="e">
        <f>COUNTIFS('PROJETO GPON'!$W$10:$W$4176,AM$8,'PROJETO GPON'!$B$10:$B$4176,$B9,'PROJETO GPON'!#REF!,CONTROLE!$C9)</f>
        <v>#REF!</v>
      </c>
      <c r="AN9" s="7" t="e">
        <f>COUNTIFS('PROJETO GPON'!$W$10:$W$4176,AN$8,'PROJETO GPON'!$B$10:$B$4176,$B9,'PROJETO GPON'!#REF!,CONTROLE!$C9)</f>
        <v>#REF!</v>
      </c>
    </row>
    <row r="10" spans="2:40" x14ac:dyDescent="0.25">
      <c r="B10" s="104"/>
      <c r="C10" s="13" t="s">
        <v>30</v>
      </c>
      <c r="D10" s="14" t="e">
        <f>COUNTIFS('PROJETO GPON'!$W$10:$W$4176,D$8,'PROJETO GPON'!$B$10:$B$4176,$B9,'PROJETO GPON'!#REF!,CONTROLE!$C10)</f>
        <v>#REF!</v>
      </c>
      <c r="E10" s="14" t="e">
        <f>COUNTIFS('PROJETO GPON'!$W$10:$W$4176,E$8,'PROJETO GPON'!$B$10:$B$4176,$B9,'PROJETO GPON'!#REF!,CONTROLE!$C10)</f>
        <v>#REF!</v>
      </c>
      <c r="F10" s="14" t="e">
        <f>COUNTIFS('PROJETO GPON'!$W$10:$W$4176,F$8,'PROJETO GPON'!$B$10:$B$4176,$B9,'PROJETO GPON'!#REF!,CONTROLE!$C10)</f>
        <v>#REF!</v>
      </c>
      <c r="G10" s="14" t="e">
        <f>COUNTIFS('PROJETO GPON'!$W$10:$W$4176,G$8,'PROJETO GPON'!$B$10:$B$4176,$B9,'PROJETO GPON'!#REF!,CONTROLE!$C10)</f>
        <v>#REF!</v>
      </c>
      <c r="H10" s="14" t="e">
        <f>COUNTIFS('PROJETO GPON'!$W$10:$W$4176,H$8,'PROJETO GPON'!$B$10:$B$4176,$B9,'PROJETO GPON'!#REF!,CONTROLE!$C10)</f>
        <v>#REF!</v>
      </c>
      <c r="I10" s="14" t="e">
        <f>COUNTIFS('PROJETO GPON'!$W$10:$W$4176,I$8,'PROJETO GPON'!$B$10:$B$4176,$B9,'PROJETO GPON'!#REF!,CONTROLE!$C10)</f>
        <v>#REF!</v>
      </c>
      <c r="J10" s="14" t="e">
        <f>COUNTIFS('PROJETO GPON'!$W$10:$W$4176,J$8,'PROJETO GPON'!$B$10:$B$4176,$B9,'PROJETO GPON'!#REF!,CONTROLE!$C10)</f>
        <v>#REF!</v>
      </c>
      <c r="K10" s="14" t="e">
        <f>COUNTIFS('PROJETO GPON'!$W$10:$W$4176,K$8,'PROJETO GPON'!$B$10:$B$4176,$B9,'PROJETO GPON'!#REF!,CONTROLE!$C10)</f>
        <v>#REF!</v>
      </c>
      <c r="L10" s="14" t="e">
        <f>COUNTIFS('PROJETO GPON'!$W$10:$W$4176,L$8,'PROJETO GPON'!$B$10:$B$4176,$B9,'PROJETO GPON'!#REF!,CONTROLE!$C10)</f>
        <v>#REF!</v>
      </c>
      <c r="M10" s="14" t="e">
        <f>COUNTIFS('PROJETO GPON'!$W$10:$W$4176,M$8,'PROJETO GPON'!$B$10:$B$4176,$B9,'PROJETO GPON'!#REF!,CONTROLE!$C10)</f>
        <v>#REF!</v>
      </c>
      <c r="N10" s="14" t="e">
        <f>COUNTIFS('PROJETO GPON'!$W$10:$W$4176,N$8,'PROJETO GPON'!$B$10:$B$4176,$B9,'PROJETO GPON'!#REF!,CONTROLE!$C10)</f>
        <v>#REF!</v>
      </c>
      <c r="O10" s="14" t="e">
        <f>COUNTIFS('PROJETO GPON'!$W$10:$W$4176,O$8,'PROJETO GPON'!$B$10:$B$4176,$B9,'PROJETO GPON'!#REF!,CONTROLE!$C10)</f>
        <v>#REF!</v>
      </c>
      <c r="P10" s="14" t="e">
        <f>COUNTIFS('PROJETO GPON'!$W$10:$W$4176,P$8,'PROJETO GPON'!$B$10:$B$4176,$B9,'PROJETO GPON'!#REF!,CONTROLE!$C10)</f>
        <v>#REF!</v>
      </c>
      <c r="Q10" s="14" t="e">
        <f>COUNTIFS('PROJETO GPON'!$W$10:$W$4176,Q$8,'PROJETO GPON'!$B$10:$B$4176,$B9,'PROJETO GPON'!#REF!,CONTROLE!$C10)</f>
        <v>#REF!</v>
      </c>
      <c r="R10" s="14" t="e">
        <f>COUNTIFS('PROJETO GPON'!$W$10:$W$4176,R$8,'PROJETO GPON'!$B$10:$B$4176,$B9,'PROJETO GPON'!#REF!,CONTROLE!$C10)</f>
        <v>#REF!</v>
      </c>
      <c r="S10" s="14" t="e">
        <f>COUNTIFS('PROJETO GPON'!$W$10:$W$4176,S$8,'PROJETO GPON'!$B$10:$B$4176,$B9,'PROJETO GPON'!#REF!,CONTROLE!$C10)</f>
        <v>#REF!</v>
      </c>
      <c r="T10" s="14" t="e">
        <f>COUNTIFS('PROJETO GPON'!$W$10:$W$4176,T$8,'PROJETO GPON'!$B$10:$B$4176,$B9,'PROJETO GPON'!#REF!,CONTROLE!$C10)</f>
        <v>#REF!</v>
      </c>
      <c r="U10" s="14" t="e">
        <f>COUNTIFS('PROJETO GPON'!$W$10:$W$4176,U$8,'PROJETO GPON'!$B$10:$B$4176,$B9,'PROJETO GPON'!#REF!,CONTROLE!$C10)</f>
        <v>#REF!</v>
      </c>
      <c r="V10" s="14" t="e">
        <f>COUNTIFS('PROJETO GPON'!$W$10:$W$4176,V$8,'PROJETO GPON'!$B$10:$B$4176,$B9,'PROJETO GPON'!#REF!,CONTROLE!$C10)</f>
        <v>#REF!</v>
      </c>
      <c r="W10" s="14" t="e">
        <f>COUNTIFS('PROJETO GPON'!$W$10:$W$4176,W$8,'PROJETO GPON'!$B$10:$B$4176,$B9,'PROJETO GPON'!#REF!,CONTROLE!$C10)</f>
        <v>#REF!</v>
      </c>
      <c r="X10" s="14" t="e">
        <f>COUNTIFS('PROJETO GPON'!$W$10:$W$4176,X$8,'PROJETO GPON'!$B$10:$B$4176,$B9,'PROJETO GPON'!#REF!,CONTROLE!$C10)</f>
        <v>#REF!</v>
      </c>
      <c r="Y10" s="14" t="e">
        <f>COUNTIFS('PROJETO GPON'!$W$10:$W$4176,Y$8,'PROJETO GPON'!$B$10:$B$4176,$B9,'PROJETO GPON'!#REF!,CONTROLE!$C10)</f>
        <v>#REF!</v>
      </c>
      <c r="Z10" s="14" t="e">
        <f>COUNTIFS('PROJETO GPON'!$W$10:$W$4176,Z$8,'PROJETO GPON'!$B$10:$B$4176,$B9,'PROJETO GPON'!#REF!,CONTROLE!$C10)</f>
        <v>#REF!</v>
      </c>
      <c r="AA10" s="14" t="e">
        <f>COUNTIFS('PROJETO GPON'!$W$10:$W$4176,AA$8,'PROJETO GPON'!$B$10:$B$4176,$B9,'PROJETO GPON'!#REF!,CONTROLE!$C10)</f>
        <v>#REF!</v>
      </c>
      <c r="AB10" s="14" t="e">
        <f>COUNTIFS('PROJETO GPON'!$W$10:$W$4176,AB$8,'PROJETO GPON'!$B$10:$B$4176,$B9,'PROJETO GPON'!#REF!,CONTROLE!$C10)</f>
        <v>#REF!</v>
      </c>
      <c r="AC10" s="14" t="e">
        <f>COUNTIFS('PROJETO GPON'!$W$10:$W$4176,AC$8,'PROJETO GPON'!$B$10:$B$4176,$B9,'PROJETO GPON'!#REF!,CONTROLE!$C10)</f>
        <v>#REF!</v>
      </c>
      <c r="AD10" s="14" t="e">
        <f>COUNTIFS('PROJETO GPON'!$W$10:$W$4176,AD$8,'PROJETO GPON'!$B$10:$B$4176,$B9,'PROJETO GPON'!#REF!,CONTROLE!$C10)</f>
        <v>#REF!</v>
      </c>
      <c r="AE10" s="14" t="e">
        <f>COUNTIFS('PROJETO GPON'!$W$10:$W$4176,AE$8,'PROJETO GPON'!$B$10:$B$4176,$B9,'PROJETO GPON'!#REF!,CONTROLE!$C10)</f>
        <v>#REF!</v>
      </c>
      <c r="AF10" s="14" t="e">
        <f>COUNTIFS('PROJETO GPON'!$W$10:$W$4176,AF$8,'PROJETO GPON'!$B$10:$B$4176,$B9,'PROJETO GPON'!#REF!,CONTROLE!$C10)</f>
        <v>#REF!</v>
      </c>
      <c r="AG10" s="14" t="e">
        <f>COUNTIFS('PROJETO GPON'!$W$10:$W$4176,AG$8,'PROJETO GPON'!$B$10:$B$4176,$B9,'PROJETO GPON'!#REF!,CONTROLE!$C10)</f>
        <v>#REF!</v>
      </c>
      <c r="AH10" s="14" t="e">
        <f>COUNTIFS('PROJETO GPON'!$W$10:$W$4176,AH$8,'PROJETO GPON'!$B$10:$B$4176,$B9,'PROJETO GPON'!#REF!,CONTROLE!$C10)</f>
        <v>#REF!</v>
      </c>
      <c r="AI10" s="14" t="e">
        <f>COUNTIFS('PROJETO GPON'!$W$10:$W$4176,AI$8,'PROJETO GPON'!$B$10:$B$4176,$B9,'PROJETO GPON'!#REF!,CONTROLE!$C10)</f>
        <v>#REF!</v>
      </c>
      <c r="AJ10" s="14" t="e">
        <f>COUNTIFS('PROJETO GPON'!$W$10:$W$4176,AJ$8,'PROJETO GPON'!$B$10:$B$4176,$B9,'PROJETO GPON'!#REF!,CONTROLE!$C10)</f>
        <v>#REF!</v>
      </c>
      <c r="AK10" s="14" t="e">
        <f>COUNTIFS('PROJETO GPON'!$W$10:$W$4176,AK$8,'PROJETO GPON'!$B$10:$B$4176,$B9,'PROJETO GPON'!#REF!,CONTROLE!$C10)</f>
        <v>#REF!</v>
      </c>
      <c r="AL10" s="14" t="e">
        <f>COUNTIFS('PROJETO GPON'!$W$10:$W$4176,AL$8,'PROJETO GPON'!$B$10:$B$4176,$B9,'PROJETO GPON'!#REF!,CONTROLE!$C10)</f>
        <v>#REF!</v>
      </c>
      <c r="AM10" s="14" t="e">
        <f>COUNTIFS('PROJETO GPON'!$W$10:$W$4176,AM$8,'PROJETO GPON'!$B$10:$B$4176,$B9,'PROJETO GPON'!#REF!,CONTROLE!$C10)</f>
        <v>#REF!</v>
      </c>
      <c r="AN10" s="14" t="e">
        <f>COUNTIFS('PROJETO GPON'!$W$10:$W$4176,AN$8,'PROJETO GPON'!$B$10:$B$4176,$B9,'PROJETO GPON'!#REF!,CONTROLE!$C10)</f>
        <v>#REF!</v>
      </c>
    </row>
    <row r="11" spans="2:40" x14ac:dyDescent="0.25">
      <c r="B11" s="104"/>
      <c r="C11" s="13" t="s">
        <v>32</v>
      </c>
      <c r="D11" s="7" t="e">
        <f>COUNTIFS('PROJETO GPON'!$W$10:$W$4176,D$8,'PROJETO GPON'!$B$10:$B$4176,$B9,'PROJETO GPON'!#REF!,CONTROLE!$C11)</f>
        <v>#REF!</v>
      </c>
      <c r="E11" s="7" t="e">
        <f>COUNTIFS('PROJETO GPON'!$W$10:$W$4176,E$8,'PROJETO GPON'!$B$10:$B$4176,$B9,'PROJETO GPON'!#REF!,CONTROLE!$C11)</f>
        <v>#REF!</v>
      </c>
      <c r="F11" s="7" t="e">
        <f>COUNTIFS('PROJETO GPON'!$W$10:$W$4176,F$8,'PROJETO GPON'!$B$10:$B$4176,$B9,'PROJETO GPON'!#REF!,CONTROLE!$C11)</f>
        <v>#REF!</v>
      </c>
      <c r="G11" s="7" t="e">
        <f>COUNTIFS('PROJETO GPON'!$W$10:$W$4176,G$8,'PROJETO GPON'!$B$10:$B$4176,$B9,'PROJETO GPON'!#REF!,CONTROLE!$C11)</f>
        <v>#REF!</v>
      </c>
      <c r="H11" s="7" t="e">
        <f>COUNTIFS('PROJETO GPON'!$W$10:$W$4176,H$8,'PROJETO GPON'!$B$10:$B$4176,$B9,'PROJETO GPON'!#REF!,CONTROLE!$C11)</f>
        <v>#REF!</v>
      </c>
      <c r="I11" s="7" t="e">
        <f>COUNTIFS('PROJETO GPON'!$W$10:$W$4176,I$8,'PROJETO GPON'!$B$10:$B$4176,$B9,'PROJETO GPON'!#REF!,CONTROLE!$C11)</f>
        <v>#REF!</v>
      </c>
      <c r="J11" s="7" t="e">
        <f>COUNTIFS('PROJETO GPON'!$W$10:$W$4176,J$8,'PROJETO GPON'!$B$10:$B$4176,$B9,'PROJETO GPON'!#REF!,CONTROLE!$C11)</f>
        <v>#REF!</v>
      </c>
      <c r="K11" s="7" t="e">
        <f>COUNTIFS('PROJETO GPON'!$W$10:$W$4176,K$8,'PROJETO GPON'!$B$10:$B$4176,$B9,'PROJETO GPON'!#REF!,CONTROLE!$C11)</f>
        <v>#REF!</v>
      </c>
      <c r="L11" s="7" t="e">
        <f>COUNTIFS('PROJETO GPON'!$W$10:$W$4176,L$8,'PROJETO GPON'!$B$10:$B$4176,$B9,'PROJETO GPON'!#REF!,CONTROLE!$C11)</f>
        <v>#REF!</v>
      </c>
      <c r="M11" s="7" t="e">
        <f>COUNTIFS('PROJETO GPON'!$W$10:$W$4176,M$8,'PROJETO GPON'!$B$10:$B$4176,$B9,'PROJETO GPON'!#REF!,CONTROLE!$C11)</f>
        <v>#REF!</v>
      </c>
      <c r="N11" s="7" t="e">
        <f>COUNTIFS('PROJETO GPON'!$W$10:$W$4176,N$8,'PROJETO GPON'!$B$10:$B$4176,$B9,'PROJETO GPON'!#REF!,CONTROLE!$C11)</f>
        <v>#REF!</v>
      </c>
      <c r="O11" s="7" t="e">
        <f>COUNTIFS('PROJETO GPON'!$W$10:$W$4176,O$8,'PROJETO GPON'!$B$10:$B$4176,$B9,'PROJETO GPON'!#REF!,CONTROLE!$C11)</f>
        <v>#REF!</v>
      </c>
      <c r="P11" s="7" t="e">
        <f>COUNTIFS('PROJETO GPON'!$W$10:$W$4176,P$8,'PROJETO GPON'!$B$10:$B$4176,$B9,'PROJETO GPON'!#REF!,CONTROLE!$C11)</f>
        <v>#REF!</v>
      </c>
      <c r="Q11" s="7" t="e">
        <f>COUNTIFS('PROJETO GPON'!$W$10:$W$4176,Q$8,'PROJETO GPON'!$B$10:$B$4176,$B9,'PROJETO GPON'!#REF!,CONTROLE!$C11)</f>
        <v>#REF!</v>
      </c>
      <c r="R11" s="7" t="e">
        <f>COUNTIFS('PROJETO GPON'!$W$10:$W$4176,R$8,'PROJETO GPON'!$B$10:$B$4176,$B9,'PROJETO GPON'!#REF!,CONTROLE!$C11)</f>
        <v>#REF!</v>
      </c>
      <c r="S11" s="7" t="e">
        <f>COUNTIFS('PROJETO GPON'!$W$10:$W$4176,S$8,'PROJETO GPON'!$B$10:$B$4176,$B9,'PROJETO GPON'!#REF!,CONTROLE!$C11)</f>
        <v>#REF!</v>
      </c>
      <c r="T11" s="7" t="e">
        <f>COUNTIFS('PROJETO GPON'!$W$10:$W$4176,T$8,'PROJETO GPON'!$B$10:$B$4176,$B9,'PROJETO GPON'!#REF!,CONTROLE!$C11)</f>
        <v>#REF!</v>
      </c>
      <c r="U11" s="7" t="e">
        <f>COUNTIFS('PROJETO GPON'!$W$10:$W$4176,U$8,'PROJETO GPON'!$B$10:$B$4176,$B9,'PROJETO GPON'!#REF!,CONTROLE!$C11)</f>
        <v>#REF!</v>
      </c>
      <c r="V11" s="7" t="e">
        <f>COUNTIFS('PROJETO GPON'!$W$10:$W$4176,V$8,'PROJETO GPON'!$B$10:$B$4176,$B9,'PROJETO GPON'!#REF!,CONTROLE!$C11)</f>
        <v>#REF!</v>
      </c>
      <c r="W11" s="7" t="e">
        <f>COUNTIFS('PROJETO GPON'!$W$10:$W$4176,W$8,'PROJETO GPON'!$B$10:$B$4176,$B9,'PROJETO GPON'!#REF!,CONTROLE!$C11)</f>
        <v>#REF!</v>
      </c>
      <c r="X11" s="7" t="e">
        <f>COUNTIFS('PROJETO GPON'!$W$10:$W$4176,X$8,'PROJETO GPON'!$B$10:$B$4176,$B9,'PROJETO GPON'!#REF!,CONTROLE!$C11)</f>
        <v>#REF!</v>
      </c>
      <c r="Y11" s="7" t="e">
        <f>COUNTIFS('PROJETO GPON'!$W$10:$W$4176,Y$8,'PROJETO GPON'!$B$10:$B$4176,$B9,'PROJETO GPON'!#REF!,CONTROLE!$C11)</f>
        <v>#REF!</v>
      </c>
      <c r="Z11" s="7" t="e">
        <f>COUNTIFS('PROJETO GPON'!$W$10:$W$4176,Z$8,'PROJETO GPON'!$B$10:$B$4176,$B9,'PROJETO GPON'!#REF!,CONTROLE!$C11)</f>
        <v>#REF!</v>
      </c>
      <c r="AA11" s="7" t="e">
        <f>COUNTIFS('PROJETO GPON'!$W$10:$W$4176,AA$8,'PROJETO GPON'!$B$10:$B$4176,$B9,'PROJETO GPON'!#REF!,CONTROLE!$C11)</f>
        <v>#REF!</v>
      </c>
      <c r="AB11" s="7" t="e">
        <f>COUNTIFS('PROJETO GPON'!$W$10:$W$4176,AB$8,'PROJETO GPON'!$B$10:$B$4176,$B9,'PROJETO GPON'!#REF!,CONTROLE!$C11)</f>
        <v>#REF!</v>
      </c>
      <c r="AC11" s="7" t="e">
        <f>COUNTIFS('PROJETO GPON'!$W$10:$W$4176,AC$8,'PROJETO GPON'!$B$10:$B$4176,$B9,'PROJETO GPON'!#REF!,CONTROLE!$C11)</f>
        <v>#REF!</v>
      </c>
      <c r="AD11" s="7" t="e">
        <f>COUNTIFS('PROJETO GPON'!$W$10:$W$4176,AD$8,'PROJETO GPON'!$B$10:$B$4176,$B9,'PROJETO GPON'!#REF!,CONTROLE!$C11)</f>
        <v>#REF!</v>
      </c>
      <c r="AE11" s="7" t="e">
        <f>COUNTIFS('PROJETO GPON'!$W$10:$W$4176,AE$8,'PROJETO GPON'!$B$10:$B$4176,$B9,'PROJETO GPON'!#REF!,CONTROLE!$C11)</f>
        <v>#REF!</v>
      </c>
      <c r="AF11" s="7" t="e">
        <f>COUNTIFS('PROJETO GPON'!$W$10:$W$4176,AF$8,'PROJETO GPON'!$B$10:$B$4176,$B9,'PROJETO GPON'!#REF!,CONTROLE!$C11)</f>
        <v>#REF!</v>
      </c>
      <c r="AG11" s="7" t="e">
        <f>COUNTIFS('PROJETO GPON'!$W$10:$W$4176,AG$8,'PROJETO GPON'!$B$10:$B$4176,$B9,'PROJETO GPON'!#REF!,CONTROLE!$C11)</f>
        <v>#REF!</v>
      </c>
      <c r="AH11" s="7" t="e">
        <f>COUNTIFS('PROJETO GPON'!$W$10:$W$4176,AH$8,'PROJETO GPON'!$B$10:$B$4176,$B9,'PROJETO GPON'!#REF!,CONTROLE!$C11)</f>
        <v>#REF!</v>
      </c>
      <c r="AI11" s="7" t="e">
        <f>COUNTIFS('PROJETO GPON'!$W$10:$W$4176,AI$8,'PROJETO GPON'!$B$10:$B$4176,$B9,'PROJETO GPON'!#REF!,CONTROLE!$C11)</f>
        <v>#REF!</v>
      </c>
      <c r="AJ11" s="7" t="e">
        <f>COUNTIFS('PROJETO GPON'!$W$10:$W$4176,AJ$8,'PROJETO GPON'!$B$10:$B$4176,$B9,'PROJETO GPON'!#REF!,CONTROLE!$C11)</f>
        <v>#REF!</v>
      </c>
      <c r="AK11" s="7" t="e">
        <f>COUNTIFS('PROJETO GPON'!$W$10:$W$4176,AK$8,'PROJETO GPON'!$B$10:$B$4176,$B9,'PROJETO GPON'!#REF!,CONTROLE!$C11)</f>
        <v>#REF!</v>
      </c>
      <c r="AL11" s="7" t="e">
        <f>COUNTIFS('PROJETO GPON'!$W$10:$W$4176,AL$8,'PROJETO GPON'!$B$10:$B$4176,$B9,'PROJETO GPON'!#REF!,CONTROLE!$C11)</f>
        <v>#REF!</v>
      </c>
      <c r="AM11" s="7" t="e">
        <f>COUNTIFS('PROJETO GPON'!$W$10:$W$4176,AM$8,'PROJETO GPON'!$B$10:$B$4176,$B9,'PROJETO GPON'!#REF!,CONTROLE!$C11)</f>
        <v>#REF!</v>
      </c>
      <c r="AN11" s="7" t="e">
        <f>COUNTIFS('PROJETO GPON'!$W$10:$W$4176,AN$8,'PROJETO GPON'!$B$10:$B$4176,$B9,'PROJETO GPON'!#REF!,CONTROLE!$C11)</f>
        <v>#REF!</v>
      </c>
    </row>
    <row r="12" spans="2:40" x14ac:dyDescent="0.25">
      <c r="B12" s="105"/>
      <c r="C12" s="13" t="s">
        <v>7</v>
      </c>
      <c r="D12" s="14" t="e">
        <f>COUNTIFS('PROJETO GPON'!$W$10:$W$4176,D$8,'PROJETO GPON'!$B$10:$B$4176,$B9,'PROJETO GPON'!#REF!,CONTROLE!$C12)</f>
        <v>#REF!</v>
      </c>
      <c r="E12" s="14" t="e">
        <f>COUNTIFS('PROJETO GPON'!$W$10:$W$4176,E$8,'PROJETO GPON'!$B$10:$B$4176,$B9,'PROJETO GPON'!#REF!,CONTROLE!$C12)</f>
        <v>#REF!</v>
      </c>
      <c r="F12" s="14" t="e">
        <f>COUNTIFS('PROJETO GPON'!$W$10:$W$4176,F$8,'PROJETO GPON'!$B$10:$B$4176,$B9,'PROJETO GPON'!#REF!,CONTROLE!$C12)</f>
        <v>#REF!</v>
      </c>
      <c r="G12" s="14" t="e">
        <f>COUNTIFS('PROJETO GPON'!$W$10:$W$4176,G$8,'PROJETO GPON'!$B$10:$B$4176,$B9,'PROJETO GPON'!#REF!,CONTROLE!$C12)</f>
        <v>#REF!</v>
      </c>
      <c r="H12" s="14" t="e">
        <f>COUNTIFS('PROJETO GPON'!$W$10:$W$4176,H$8,'PROJETO GPON'!$B$10:$B$4176,$B9,'PROJETO GPON'!#REF!,CONTROLE!$C12)</f>
        <v>#REF!</v>
      </c>
      <c r="I12" s="14" t="e">
        <f>COUNTIFS('PROJETO GPON'!$W$10:$W$4176,I$8,'PROJETO GPON'!$B$10:$B$4176,$B9,'PROJETO GPON'!#REF!,CONTROLE!$C12)</f>
        <v>#REF!</v>
      </c>
      <c r="J12" s="14" t="e">
        <f>COUNTIFS('PROJETO GPON'!$W$10:$W$4176,J$8,'PROJETO GPON'!$B$10:$B$4176,$B9,'PROJETO GPON'!#REF!,CONTROLE!$C12)</f>
        <v>#REF!</v>
      </c>
      <c r="K12" s="14" t="e">
        <f>COUNTIFS('PROJETO GPON'!$W$10:$W$4176,K$8,'PROJETO GPON'!$B$10:$B$4176,$B9,'PROJETO GPON'!#REF!,CONTROLE!$C12)</f>
        <v>#REF!</v>
      </c>
      <c r="L12" s="14" t="e">
        <f>COUNTIFS('PROJETO GPON'!$W$10:$W$4176,L$8,'PROJETO GPON'!$B$10:$B$4176,$B9,'PROJETO GPON'!#REF!,CONTROLE!$C12)</f>
        <v>#REF!</v>
      </c>
      <c r="M12" s="14" t="e">
        <f>COUNTIFS('PROJETO GPON'!$W$10:$W$4176,M$8,'PROJETO GPON'!$B$10:$B$4176,$B9,'PROJETO GPON'!#REF!,CONTROLE!$C12)</f>
        <v>#REF!</v>
      </c>
      <c r="N12" s="14" t="e">
        <f>COUNTIFS('PROJETO GPON'!$W$10:$W$4176,N$8,'PROJETO GPON'!$B$10:$B$4176,$B9,'PROJETO GPON'!#REF!,CONTROLE!$C12)</f>
        <v>#REF!</v>
      </c>
      <c r="O12" s="14" t="e">
        <f>COUNTIFS('PROJETO GPON'!$W$10:$W$4176,O$8,'PROJETO GPON'!$B$10:$B$4176,$B9,'PROJETO GPON'!#REF!,CONTROLE!$C12)</f>
        <v>#REF!</v>
      </c>
      <c r="P12" s="14" t="e">
        <f>COUNTIFS('PROJETO GPON'!$W$10:$W$4176,P$8,'PROJETO GPON'!$B$10:$B$4176,$B9,'PROJETO GPON'!#REF!,CONTROLE!$C12)</f>
        <v>#REF!</v>
      </c>
      <c r="Q12" s="14" t="e">
        <f>COUNTIFS('PROJETO GPON'!$W$10:$W$4176,Q$8,'PROJETO GPON'!$B$10:$B$4176,$B9,'PROJETO GPON'!#REF!,CONTROLE!$C12)</f>
        <v>#REF!</v>
      </c>
      <c r="R12" s="14" t="e">
        <f>COUNTIFS('PROJETO GPON'!$W$10:$W$4176,R$8,'PROJETO GPON'!$B$10:$B$4176,$B9,'PROJETO GPON'!#REF!,CONTROLE!$C12)</f>
        <v>#REF!</v>
      </c>
      <c r="S12" s="14" t="e">
        <f>COUNTIFS('PROJETO GPON'!$W$10:$W$4176,S$8,'PROJETO GPON'!$B$10:$B$4176,$B9,'PROJETO GPON'!#REF!,CONTROLE!$C12)</f>
        <v>#REF!</v>
      </c>
      <c r="T12" s="14" t="e">
        <f>COUNTIFS('PROJETO GPON'!$W$10:$W$4176,T$8,'PROJETO GPON'!$B$10:$B$4176,$B9,'PROJETO GPON'!#REF!,CONTROLE!$C12)</f>
        <v>#REF!</v>
      </c>
      <c r="U12" s="14" t="e">
        <f>COUNTIFS('PROJETO GPON'!$W$10:$W$4176,U$8,'PROJETO GPON'!$B$10:$B$4176,$B9,'PROJETO GPON'!#REF!,CONTROLE!$C12)</f>
        <v>#REF!</v>
      </c>
      <c r="V12" s="14" t="e">
        <f>COUNTIFS('PROJETO GPON'!$W$10:$W$4176,V$8,'PROJETO GPON'!$B$10:$B$4176,$B9,'PROJETO GPON'!#REF!,CONTROLE!$C12)</f>
        <v>#REF!</v>
      </c>
      <c r="W12" s="14" t="e">
        <f>COUNTIFS('PROJETO GPON'!$W$10:$W$4176,W$8,'PROJETO GPON'!$B$10:$B$4176,$B9,'PROJETO GPON'!#REF!,CONTROLE!$C12)</f>
        <v>#REF!</v>
      </c>
      <c r="X12" s="14" t="e">
        <f>COUNTIFS('PROJETO GPON'!$W$10:$W$4176,X$8,'PROJETO GPON'!$B$10:$B$4176,$B9,'PROJETO GPON'!#REF!,CONTROLE!$C12)</f>
        <v>#REF!</v>
      </c>
      <c r="Y12" s="14" t="e">
        <f>COUNTIFS('PROJETO GPON'!$W$10:$W$4176,Y$8,'PROJETO GPON'!$B$10:$B$4176,$B9,'PROJETO GPON'!#REF!,CONTROLE!$C12)</f>
        <v>#REF!</v>
      </c>
      <c r="Z12" s="14" t="e">
        <f>COUNTIFS('PROJETO GPON'!$W$10:$W$4176,Z$8,'PROJETO GPON'!$B$10:$B$4176,$B9,'PROJETO GPON'!#REF!,CONTROLE!$C12)</f>
        <v>#REF!</v>
      </c>
      <c r="AA12" s="14" t="e">
        <f>COUNTIFS('PROJETO GPON'!$W$10:$W$4176,AA$8,'PROJETO GPON'!$B$10:$B$4176,$B9,'PROJETO GPON'!#REF!,CONTROLE!$C12)</f>
        <v>#REF!</v>
      </c>
      <c r="AB12" s="14" t="e">
        <f>COUNTIFS('PROJETO GPON'!$W$10:$W$4176,AB$8,'PROJETO GPON'!$B$10:$B$4176,$B9,'PROJETO GPON'!#REF!,CONTROLE!$C12)</f>
        <v>#REF!</v>
      </c>
      <c r="AC12" s="14" t="e">
        <f>COUNTIFS('PROJETO GPON'!$W$10:$W$4176,AC$8,'PROJETO GPON'!$B$10:$B$4176,$B9,'PROJETO GPON'!#REF!,CONTROLE!$C12)</f>
        <v>#REF!</v>
      </c>
      <c r="AD12" s="14" t="e">
        <f>COUNTIFS('PROJETO GPON'!$W$10:$W$4176,AD$8,'PROJETO GPON'!$B$10:$B$4176,$B9,'PROJETO GPON'!#REF!,CONTROLE!$C12)</f>
        <v>#REF!</v>
      </c>
      <c r="AE12" s="14" t="e">
        <f>COUNTIFS('PROJETO GPON'!$W$10:$W$4176,AE$8,'PROJETO GPON'!$B$10:$B$4176,$B9,'PROJETO GPON'!#REF!,CONTROLE!$C12)</f>
        <v>#REF!</v>
      </c>
      <c r="AF12" s="14" t="e">
        <f>COUNTIFS('PROJETO GPON'!$W$10:$W$4176,AF$8,'PROJETO GPON'!$B$10:$B$4176,$B9,'PROJETO GPON'!#REF!,CONTROLE!$C12)</f>
        <v>#REF!</v>
      </c>
      <c r="AG12" s="14" t="e">
        <f>COUNTIFS('PROJETO GPON'!$W$10:$W$4176,AG$8,'PROJETO GPON'!$B$10:$B$4176,$B9,'PROJETO GPON'!#REF!,CONTROLE!$C12)</f>
        <v>#REF!</v>
      </c>
      <c r="AH12" s="14" t="e">
        <f>COUNTIFS('PROJETO GPON'!$W$10:$W$4176,AH$8,'PROJETO GPON'!$B$10:$B$4176,$B9,'PROJETO GPON'!#REF!,CONTROLE!$C12)</f>
        <v>#REF!</v>
      </c>
      <c r="AI12" s="14" t="e">
        <f>COUNTIFS('PROJETO GPON'!$W$10:$W$4176,AI$8,'PROJETO GPON'!$B$10:$B$4176,$B9,'PROJETO GPON'!#REF!,CONTROLE!$C12)</f>
        <v>#REF!</v>
      </c>
      <c r="AJ12" s="14" t="e">
        <f>COUNTIFS('PROJETO GPON'!$W$10:$W$4176,AJ$8,'PROJETO GPON'!$B$10:$B$4176,$B9,'PROJETO GPON'!#REF!,CONTROLE!$C12)</f>
        <v>#REF!</v>
      </c>
      <c r="AK12" s="14" t="e">
        <f>COUNTIFS('PROJETO GPON'!$W$10:$W$4176,AK$8,'PROJETO GPON'!$B$10:$B$4176,$B9,'PROJETO GPON'!#REF!,CONTROLE!$C12)</f>
        <v>#REF!</v>
      </c>
      <c r="AL12" s="14" t="e">
        <f>COUNTIFS('PROJETO GPON'!$W$10:$W$4176,AL$8,'PROJETO GPON'!$B$10:$B$4176,$B9,'PROJETO GPON'!#REF!,CONTROLE!$C12)</f>
        <v>#REF!</v>
      </c>
      <c r="AM12" s="14" t="e">
        <f>COUNTIFS('PROJETO GPON'!$W$10:$W$4176,AM$8,'PROJETO GPON'!$B$10:$B$4176,$B9,'PROJETO GPON'!#REF!,CONTROLE!$C12)</f>
        <v>#REF!</v>
      </c>
      <c r="AN12" s="14" t="e">
        <f>COUNTIFS('PROJETO GPON'!$W$10:$W$4176,AN$8,'PROJETO GPON'!$B$10:$B$4176,$B9,'PROJETO GPON'!#REF!,CONTROLE!$C12)</f>
        <v>#REF!</v>
      </c>
    </row>
    <row r="13" spans="2:40" x14ac:dyDescent="0.25">
      <c r="B13" s="103" t="s">
        <v>103</v>
      </c>
      <c r="C13" s="13" t="s">
        <v>1</v>
      </c>
      <c r="D13" s="7" t="e">
        <f>COUNTIFS('PROJETO GPON'!$W$10:$W$4176,D$8,'PROJETO GPON'!$B$10:$B$4176,$B13,'PROJETO GPON'!#REF!,CONTROLE!$C13)</f>
        <v>#REF!</v>
      </c>
      <c r="E13" s="7" t="e">
        <f>COUNTIFS('PROJETO GPON'!$W$10:$W$4176,E$8,'PROJETO GPON'!$B$10:$B$4176,$B13,'PROJETO GPON'!#REF!,CONTROLE!$C13)</f>
        <v>#REF!</v>
      </c>
      <c r="F13" s="7" t="e">
        <f>COUNTIFS('PROJETO GPON'!$W$10:$W$4176,F$8,'PROJETO GPON'!$B$10:$B$4176,$B13,'PROJETO GPON'!#REF!,CONTROLE!$C13)</f>
        <v>#REF!</v>
      </c>
      <c r="G13" s="7" t="e">
        <f>COUNTIFS('PROJETO GPON'!$W$10:$W$4176,G$8,'PROJETO GPON'!$B$10:$B$4176,$B13,'PROJETO GPON'!#REF!,CONTROLE!$C13)</f>
        <v>#REF!</v>
      </c>
      <c r="H13" s="7" t="e">
        <f>COUNTIFS('PROJETO GPON'!$W$10:$W$4176,H$8,'PROJETO GPON'!$B$10:$B$4176,$B13,'PROJETO GPON'!#REF!,CONTROLE!$C13)</f>
        <v>#REF!</v>
      </c>
      <c r="I13" s="7" t="e">
        <f>COUNTIFS('PROJETO GPON'!$W$10:$W$4176,I$8,'PROJETO GPON'!$B$10:$B$4176,$B13,'PROJETO GPON'!#REF!,CONTROLE!$C13)</f>
        <v>#REF!</v>
      </c>
      <c r="J13" s="7" t="e">
        <f>COUNTIFS('PROJETO GPON'!$W$10:$W$4176,J$8,'PROJETO GPON'!$B$10:$B$4176,$B13,'PROJETO GPON'!#REF!,CONTROLE!$C13)</f>
        <v>#REF!</v>
      </c>
      <c r="K13" s="7" t="e">
        <f>COUNTIFS('PROJETO GPON'!$W$10:$W$4176,K$8,'PROJETO GPON'!$B$10:$B$4176,$B13,'PROJETO GPON'!#REF!,CONTROLE!$C13)</f>
        <v>#REF!</v>
      </c>
      <c r="L13" s="7" t="e">
        <f>COUNTIFS('PROJETO GPON'!$W$10:$W$4176,L$8,'PROJETO GPON'!$B$10:$B$4176,$B13,'PROJETO GPON'!#REF!,CONTROLE!$C13)</f>
        <v>#REF!</v>
      </c>
      <c r="M13" s="7" t="e">
        <f>COUNTIFS('PROJETO GPON'!$W$10:$W$4176,M$8,'PROJETO GPON'!$B$10:$B$4176,$B13,'PROJETO GPON'!#REF!,CONTROLE!$C13)</f>
        <v>#REF!</v>
      </c>
      <c r="N13" s="7" t="e">
        <f>COUNTIFS('PROJETO GPON'!$W$10:$W$4176,N$8,'PROJETO GPON'!$B$10:$B$4176,$B13,'PROJETO GPON'!#REF!,CONTROLE!$C13)</f>
        <v>#REF!</v>
      </c>
      <c r="O13" s="7" t="e">
        <f>COUNTIFS('PROJETO GPON'!$W$10:$W$4176,O$8,'PROJETO GPON'!$B$10:$B$4176,$B13,'PROJETO GPON'!#REF!,CONTROLE!$C13)</f>
        <v>#REF!</v>
      </c>
      <c r="P13" s="7" t="e">
        <f>COUNTIFS('PROJETO GPON'!$W$10:$W$4176,P$8,'PROJETO GPON'!$B$10:$B$4176,$B13,'PROJETO GPON'!#REF!,CONTROLE!$C13)</f>
        <v>#REF!</v>
      </c>
      <c r="Q13" s="7" t="e">
        <f>COUNTIFS('PROJETO GPON'!$W$10:$W$4176,Q$8,'PROJETO GPON'!$B$10:$B$4176,$B13,'PROJETO GPON'!#REF!,CONTROLE!$C13)</f>
        <v>#REF!</v>
      </c>
      <c r="R13" s="7" t="e">
        <f>COUNTIFS('PROJETO GPON'!$W$10:$W$4176,R$8,'PROJETO GPON'!$B$10:$B$4176,$B13,'PROJETO GPON'!#REF!,CONTROLE!$C13)</f>
        <v>#REF!</v>
      </c>
      <c r="S13" s="7" t="e">
        <f>COUNTIFS('PROJETO GPON'!$W$10:$W$4176,S$8,'PROJETO GPON'!$B$10:$B$4176,$B13,'PROJETO GPON'!#REF!,CONTROLE!$C13)</f>
        <v>#REF!</v>
      </c>
      <c r="T13" s="7" t="e">
        <f>COUNTIFS('PROJETO GPON'!$W$10:$W$4176,T$8,'PROJETO GPON'!$B$10:$B$4176,$B13,'PROJETO GPON'!#REF!,CONTROLE!$C13)</f>
        <v>#REF!</v>
      </c>
      <c r="U13" s="7" t="e">
        <f>COUNTIFS('PROJETO GPON'!$W$10:$W$4176,U$8,'PROJETO GPON'!$B$10:$B$4176,$B13,'PROJETO GPON'!#REF!,CONTROLE!$C13)</f>
        <v>#REF!</v>
      </c>
      <c r="V13" s="7" t="e">
        <f>COUNTIFS('PROJETO GPON'!$W$10:$W$4176,V$8,'PROJETO GPON'!$B$10:$B$4176,$B13,'PROJETO GPON'!#REF!,CONTROLE!$C13)</f>
        <v>#REF!</v>
      </c>
      <c r="W13" s="7" t="e">
        <f>COUNTIFS('PROJETO GPON'!$W$10:$W$4176,W$8,'PROJETO GPON'!$B$10:$B$4176,$B13,'PROJETO GPON'!#REF!,CONTROLE!$C13)</f>
        <v>#REF!</v>
      </c>
      <c r="X13" s="7" t="e">
        <f>COUNTIFS('PROJETO GPON'!$W$10:$W$4176,X$8,'PROJETO GPON'!$B$10:$B$4176,$B13,'PROJETO GPON'!#REF!,CONTROLE!$C13)</f>
        <v>#REF!</v>
      </c>
      <c r="Y13" s="7" t="e">
        <f>COUNTIFS('PROJETO GPON'!$W$10:$W$4176,Y$8,'PROJETO GPON'!$B$10:$B$4176,$B13,'PROJETO GPON'!#REF!,CONTROLE!$C13)</f>
        <v>#REF!</v>
      </c>
      <c r="Z13" s="7" t="e">
        <f>COUNTIFS('PROJETO GPON'!$W$10:$W$4176,Z$8,'PROJETO GPON'!$B$10:$B$4176,$B13,'PROJETO GPON'!#REF!,CONTROLE!$C13)</f>
        <v>#REF!</v>
      </c>
      <c r="AA13" s="7" t="e">
        <f>COUNTIFS('PROJETO GPON'!$W$10:$W$4176,AA$8,'PROJETO GPON'!$B$10:$B$4176,$B13,'PROJETO GPON'!#REF!,CONTROLE!$C13)</f>
        <v>#REF!</v>
      </c>
      <c r="AB13" s="7" t="e">
        <f>COUNTIFS('PROJETO GPON'!$W$10:$W$4176,AB$8,'PROJETO GPON'!$B$10:$B$4176,$B13,'PROJETO GPON'!#REF!,CONTROLE!$C13)</f>
        <v>#REF!</v>
      </c>
      <c r="AC13" s="7" t="e">
        <f>COUNTIFS('PROJETO GPON'!$W$10:$W$4176,AC$8,'PROJETO GPON'!$B$10:$B$4176,$B13,'PROJETO GPON'!#REF!,CONTROLE!$C13)</f>
        <v>#REF!</v>
      </c>
      <c r="AD13" s="7" t="e">
        <f>COUNTIFS('PROJETO GPON'!$W$10:$W$4176,AD$8,'PROJETO GPON'!$B$10:$B$4176,$B13,'PROJETO GPON'!#REF!,CONTROLE!$C13)</f>
        <v>#REF!</v>
      </c>
      <c r="AE13" s="7" t="e">
        <f>COUNTIFS('PROJETO GPON'!$W$10:$W$4176,AE$8,'PROJETO GPON'!$B$10:$B$4176,$B13,'PROJETO GPON'!#REF!,CONTROLE!$C13)</f>
        <v>#REF!</v>
      </c>
      <c r="AF13" s="7" t="e">
        <f>COUNTIFS('PROJETO GPON'!$W$10:$W$4176,AF$8,'PROJETO GPON'!$B$10:$B$4176,$B13,'PROJETO GPON'!#REF!,CONTROLE!$C13)</f>
        <v>#REF!</v>
      </c>
      <c r="AG13" s="7" t="e">
        <f>COUNTIFS('PROJETO GPON'!$W$10:$W$4176,AG$8,'PROJETO GPON'!$B$10:$B$4176,$B13,'PROJETO GPON'!#REF!,CONTROLE!$C13)</f>
        <v>#REF!</v>
      </c>
      <c r="AH13" s="7" t="e">
        <f>COUNTIFS('PROJETO GPON'!$W$10:$W$4176,AH$8,'PROJETO GPON'!$B$10:$B$4176,$B13,'PROJETO GPON'!#REF!,CONTROLE!$C13)</f>
        <v>#REF!</v>
      </c>
      <c r="AI13" s="7" t="e">
        <f>COUNTIFS('PROJETO GPON'!$W$10:$W$4176,AI$8,'PROJETO GPON'!$B$10:$B$4176,$B13,'PROJETO GPON'!#REF!,CONTROLE!$C13)</f>
        <v>#REF!</v>
      </c>
      <c r="AJ13" s="7" t="e">
        <f>COUNTIFS('PROJETO GPON'!$W$10:$W$4176,AJ$8,'PROJETO GPON'!$B$10:$B$4176,$B13,'PROJETO GPON'!#REF!,CONTROLE!$C13)</f>
        <v>#REF!</v>
      </c>
      <c r="AK13" s="7" t="e">
        <f>COUNTIFS('PROJETO GPON'!$W$10:$W$4176,AK$8,'PROJETO GPON'!$B$10:$B$4176,$B13,'PROJETO GPON'!#REF!,CONTROLE!$C13)</f>
        <v>#REF!</v>
      </c>
      <c r="AL13" s="7" t="e">
        <f>COUNTIFS('PROJETO GPON'!$W$10:$W$4176,AL$8,'PROJETO GPON'!$B$10:$B$4176,$B13,'PROJETO GPON'!#REF!,CONTROLE!$C13)</f>
        <v>#REF!</v>
      </c>
      <c r="AM13" s="7" t="e">
        <f>COUNTIFS('PROJETO GPON'!$W$10:$W$4176,AM$8,'PROJETO GPON'!$B$10:$B$4176,$B13,'PROJETO GPON'!#REF!,CONTROLE!$C13)</f>
        <v>#REF!</v>
      </c>
      <c r="AN13" s="7" t="e">
        <f>COUNTIFS('PROJETO GPON'!$W$10:$W$4176,AN$8,'PROJETO GPON'!$B$10:$B$4176,$B13,'PROJETO GPON'!#REF!,CONTROLE!$C13)</f>
        <v>#REF!</v>
      </c>
    </row>
    <row r="14" spans="2:40" x14ac:dyDescent="0.25">
      <c r="B14" s="104"/>
      <c r="C14" s="13" t="s">
        <v>30</v>
      </c>
      <c r="D14" s="14" t="e">
        <f>COUNTIFS('PROJETO GPON'!$W$10:$W$4176,D$8,'PROJETO GPON'!$B$10:$B$4176,$B13,'PROJETO GPON'!#REF!,CONTROLE!$C14)</f>
        <v>#REF!</v>
      </c>
      <c r="E14" s="14" t="e">
        <f>COUNTIFS('PROJETO GPON'!$W$10:$W$4176,E$8,'PROJETO GPON'!$B$10:$B$4176,$B13,'PROJETO GPON'!#REF!,CONTROLE!$C14)</f>
        <v>#REF!</v>
      </c>
      <c r="F14" s="14" t="e">
        <f>COUNTIFS('PROJETO GPON'!$W$10:$W$4176,F$8,'PROJETO GPON'!$B$10:$B$4176,$B13,'PROJETO GPON'!#REF!,CONTROLE!$C14)</f>
        <v>#REF!</v>
      </c>
      <c r="G14" s="14" t="e">
        <f>COUNTIFS('PROJETO GPON'!$W$10:$W$4176,G$8,'PROJETO GPON'!$B$10:$B$4176,$B13,'PROJETO GPON'!#REF!,CONTROLE!$C14)</f>
        <v>#REF!</v>
      </c>
      <c r="H14" s="14" t="e">
        <f>COUNTIFS('PROJETO GPON'!$W$10:$W$4176,H$8,'PROJETO GPON'!$B$10:$B$4176,$B13,'PROJETO GPON'!#REF!,CONTROLE!$C14)</f>
        <v>#REF!</v>
      </c>
      <c r="I14" s="14" t="e">
        <f>COUNTIFS('PROJETO GPON'!$W$10:$W$4176,I$8,'PROJETO GPON'!$B$10:$B$4176,$B13,'PROJETO GPON'!#REF!,CONTROLE!$C14)</f>
        <v>#REF!</v>
      </c>
      <c r="J14" s="14" t="e">
        <f>COUNTIFS('PROJETO GPON'!$W$10:$W$4176,J$8,'PROJETO GPON'!$B$10:$B$4176,$B13,'PROJETO GPON'!#REF!,CONTROLE!$C14)</f>
        <v>#REF!</v>
      </c>
      <c r="K14" s="14" t="e">
        <f>COUNTIFS('PROJETO GPON'!$W$10:$W$4176,K$8,'PROJETO GPON'!$B$10:$B$4176,$B13,'PROJETO GPON'!#REF!,CONTROLE!$C14)</f>
        <v>#REF!</v>
      </c>
      <c r="L14" s="14" t="e">
        <f>COUNTIFS('PROJETO GPON'!$W$10:$W$4176,L$8,'PROJETO GPON'!$B$10:$B$4176,$B13,'PROJETO GPON'!#REF!,CONTROLE!$C14)</f>
        <v>#REF!</v>
      </c>
      <c r="M14" s="14" t="e">
        <f>COUNTIFS('PROJETO GPON'!$W$10:$W$4176,M$8,'PROJETO GPON'!$B$10:$B$4176,$B13,'PROJETO GPON'!#REF!,CONTROLE!$C14)</f>
        <v>#REF!</v>
      </c>
      <c r="N14" s="14" t="e">
        <f>COUNTIFS('PROJETO GPON'!$W$10:$W$4176,N$8,'PROJETO GPON'!$B$10:$B$4176,$B13,'PROJETO GPON'!#REF!,CONTROLE!$C14)</f>
        <v>#REF!</v>
      </c>
      <c r="O14" s="14" t="e">
        <f>COUNTIFS('PROJETO GPON'!$W$10:$W$4176,O$8,'PROJETO GPON'!$B$10:$B$4176,$B13,'PROJETO GPON'!#REF!,CONTROLE!$C14)</f>
        <v>#REF!</v>
      </c>
      <c r="P14" s="14" t="e">
        <f>COUNTIFS('PROJETO GPON'!$W$10:$W$4176,P$8,'PROJETO GPON'!$B$10:$B$4176,$B13,'PROJETO GPON'!#REF!,CONTROLE!$C14)</f>
        <v>#REF!</v>
      </c>
      <c r="Q14" s="14" t="e">
        <f>COUNTIFS('PROJETO GPON'!$W$10:$W$4176,Q$8,'PROJETO GPON'!$B$10:$B$4176,$B13,'PROJETO GPON'!#REF!,CONTROLE!$C14)</f>
        <v>#REF!</v>
      </c>
      <c r="R14" s="14" t="e">
        <f>COUNTIFS('PROJETO GPON'!$W$10:$W$4176,R$8,'PROJETO GPON'!$B$10:$B$4176,$B13,'PROJETO GPON'!#REF!,CONTROLE!$C14)</f>
        <v>#REF!</v>
      </c>
      <c r="S14" s="14" t="e">
        <f>COUNTIFS('PROJETO GPON'!$W$10:$W$4176,S$8,'PROJETO GPON'!$B$10:$B$4176,$B13,'PROJETO GPON'!#REF!,CONTROLE!$C14)</f>
        <v>#REF!</v>
      </c>
      <c r="T14" s="14" t="e">
        <f>COUNTIFS('PROJETO GPON'!$W$10:$W$4176,T$8,'PROJETO GPON'!$B$10:$B$4176,$B13,'PROJETO GPON'!#REF!,CONTROLE!$C14)</f>
        <v>#REF!</v>
      </c>
      <c r="U14" s="14" t="e">
        <f>COUNTIFS('PROJETO GPON'!$W$10:$W$4176,U$8,'PROJETO GPON'!$B$10:$B$4176,$B13,'PROJETO GPON'!#REF!,CONTROLE!$C14)</f>
        <v>#REF!</v>
      </c>
      <c r="V14" s="14" t="e">
        <f>COUNTIFS('PROJETO GPON'!$W$10:$W$4176,V$8,'PROJETO GPON'!$B$10:$B$4176,$B13,'PROJETO GPON'!#REF!,CONTROLE!$C14)</f>
        <v>#REF!</v>
      </c>
      <c r="W14" s="14" t="e">
        <f>COUNTIFS('PROJETO GPON'!$W$10:$W$4176,W$8,'PROJETO GPON'!$B$10:$B$4176,$B13,'PROJETO GPON'!#REF!,CONTROLE!$C14)</f>
        <v>#REF!</v>
      </c>
      <c r="X14" s="14" t="e">
        <f>COUNTIFS('PROJETO GPON'!$W$10:$W$4176,X$8,'PROJETO GPON'!$B$10:$B$4176,$B13,'PROJETO GPON'!#REF!,CONTROLE!$C14)</f>
        <v>#REF!</v>
      </c>
      <c r="Y14" s="14" t="e">
        <f>COUNTIFS('PROJETO GPON'!$W$10:$W$4176,Y$8,'PROJETO GPON'!$B$10:$B$4176,$B13,'PROJETO GPON'!#REF!,CONTROLE!$C14)</f>
        <v>#REF!</v>
      </c>
      <c r="Z14" s="14" t="e">
        <f>COUNTIFS('PROJETO GPON'!$W$10:$W$4176,Z$8,'PROJETO GPON'!$B$10:$B$4176,$B13,'PROJETO GPON'!#REF!,CONTROLE!$C14)</f>
        <v>#REF!</v>
      </c>
      <c r="AA14" s="14" t="e">
        <f>COUNTIFS('PROJETO GPON'!$W$10:$W$4176,AA$8,'PROJETO GPON'!$B$10:$B$4176,$B13,'PROJETO GPON'!#REF!,CONTROLE!$C14)</f>
        <v>#REF!</v>
      </c>
      <c r="AB14" s="14" t="e">
        <f>COUNTIFS('PROJETO GPON'!$W$10:$W$4176,AB$8,'PROJETO GPON'!$B$10:$B$4176,$B13,'PROJETO GPON'!#REF!,CONTROLE!$C14)</f>
        <v>#REF!</v>
      </c>
      <c r="AC14" s="14" t="e">
        <f>COUNTIFS('PROJETO GPON'!$W$10:$W$4176,AC$8,'PROJETO GPON'!$B$10:$B$4176,$B13,'PROJETO GPON'!#REF!,CONTROLE!$C14)</f>
        <v>#REF!</v>
      </c>
      <c r="AD14" s="14" t="e">
        <f>COUNTIFS('PROJETO GPON'!$W$10:$W$4176,AD$8,'PROJETO GPON'!$B$10:$B$4176,$B13,'PROJETO GPON'!#REF!,CONTROLE!$C14)</f>
        <v>#REF!</v>
      </c>
      <c r="AE14" s="14" t="e">
        <f>COUNTIFS('PROJETO GPON'!$W$10:$W$4176,AE$8,'PROJETO GPON'!$B$10:$B$4176,$B13,'PROJETO GPON'!#REF!,CONTROLE!$C14)</f>
        <v>#REF!</v>
      </c>
      <c r="AF14" s="14" t="e">
        <f>COUNTIFS('PROJETO GPON'!$W$10:$W$4176,AF$8,'PROJETO GPON'!$B$10:$B$4176,$B13,'PROJETO GPON'!#REF!,CONTROLE!$C14)</f>
        <v>#REF!</v>
      </c>
      <c r="AG14" s="14" t="e">
        <f>COUNTIFS('PROJETO GPON'!$W$10:$W$4176,AG$8,'PROJETO GPON'!$B$10:$B$4176,$B13,'PROJETO GPON'!#REF!,CONTROLE!$C14)</f>
        <v>#REF!</v>
      </c>
      <c r="AH14" s="14" t="e">
        <f>COUNTIFS('PROJETO GPON'!$W$10:$W$4176,AH$8,'PROJETO GPON'!$B$10:$B$4176,$B13,'PROJETO GPON'!#REF!,CONTROLE!$C14)</f>
        <v>#REF!</v>
      </c>
      <c r="AI14" s="14" t="e">
        <f>COUNTIFS('PROJETO GPON'!$W$10:$W$4176,AI$8,'PROJETO GPON'!$B$10:$B$4176,$B13,'PROJETO GPON'!#REF!,CONTROLE!$C14)</f>
        <v>#REF!</v>
      </c>
      <c r="AJ14" s="14" t="e">
        <f>COUNTIFS('PROJETO GPON'!$W$10:$W$4176,AJ$8,'PROJETO GPON'!$B$10:$B$4176,$B13,'PROJETO GPON'!#REF!,CONTROLE!$C14)</f>
        <v>#REF!</v>
      </c>
      <c r="AK14" s="14" t="e">
        <f>COUNTIFS('PROJETO GPON'!$W$10:$W$4176,AK$8,'PROJETO GPON'!$B$10:$B$4176,$B13,'PROJETO GPON'!#REF!,CONTROLE!$C14)</f>
        <v>#REF!</v>
      </c>
      <c r="AL14" s="14" t="e">
        <f>COUNTIFS('PROJETO GPON'!$W$10:$W$4176,AL$8,'PROJETO GPON'!$B$10:$B$4176,$B13,'PROJETO GPON'!#REF!,CONTROLE!$C14)</f>
        <v>#REF!</v>
      </c>
      <c r="AM14" s="14" t="e">
        <f>COUNTIFS('PROJETO GPON'!$W$10:$W$4176,AM$8,'PROJETO GPON'!$B$10:$B$4176,$B13,'PROJETO GPON'!#REF!,CONTROLE!$C14)</f>
        <v>#REF!</v>
      </c>
      <c r="AN14" s="14" t="e">
        <f>COUNTIFS('PROJETO GPON'!$W$10:$W$4176,AN$8,'PROJETO GPON'!$B$10:$B$4176,$B13,'PROJETO GPON'!#REF!,CONTROLE!$C14)</f>
        <v>#REF!</v>
      </c>
    </row>
    <row r="15" spans="2:40" x14ac:dyDescent="0.25">
      <c r="B15" s="104"/>
      <c r="C15" s="13" t="s">
        <v>32</v>
      </c>
      <c r="D15" s="7" t="e">
        <f>COUNTIFS('PROJETO GPON'!$W$10:$W$4176,D$8,'PROJETO GPON'!$B$10:$B$4176,$B13,'PROJETO GPON'!#REF!,CONTROLE!$C15)</f>
        <v>#REF!</v>
      </c>
      <c r="E15" s="7" t="e">
        <f>COUNTIFS('PROJETO GPON'!$W$10:$W$4176,E$8,'PROJETO GPON'!$B$10:$B$4176,$B13,'PROJETO GPON'!#REF!,CONTROLE!$C15)</f>
        <v>#REF!</v>
      </c>
      <c r="F15" s="7" t="e">
        <f>COUNTIFS('PROJETO GPON'!$W$10:$W$4176,F$8,'PROJETO GPON'!$B$10:$B$4176,$B13,'PROJETO GPON'!#REF!,CONTROLE!$C15)</f>
        <v>#REF!</v>
      </c>
      <c r="G15" s="7" t="e">
        <f>COUNTIFS('PROJETO GPON'!$W$10:$W$4176,G$8,'PROJETO GPON'!$B$10:$B$4176,$B13,'PROJETO GPON'!#REF!,CONTROLE!$C15)</f>
        <v>#REF!</v>
      </c>
      <c r="H15" s="7" t="e">
        <f>COUNTIFS('PROJETO GPON'!$W$10:$W$4176,H$8,'PROJETO GPON'!$B$10:$B$4176,$B13,'PROJETO GPON'!#REF!,CONTROLE!$C15)</f>
        <v>#REF!</v>
      </c>
      <c r="I15" s="7" t="e">
        <f>COUNTIFS('PROJETO GPON'!$W$10:$W$4176,I$8,'PROJETO GPON'!$B$10:$B$4176,$B13,'PROJETO GPON'!#REF!,CONTROLE!$C15)</f>
        <v>#REF!</v>
      </c>
      <c r="J15" s="7" t="e">
        <f>COUNTIFS('PROJETO GPON'!$W$10:$W$4176,J$8,'PROJETO GPON'!$B$10:$B$4176,$B13,'PROJETO GPON'!#REF!,CONTROLE!$C15)</f>
        <v>#REF!</v>
      </c>
      <c r="K15" s="7" t="e">
        <f>COUNTIFS('PROJETO GPON'!$W$10:$W$4176,K$8,'PROJETO GPON'!$B$10:$B$4176,$B13,'PROJETO GPON'!#REF!,CONTROLE!$C15)</f>
        <v>#REF!</v>
      </c>
      <c r="L15" s="7" t="e">
        <f>COUNTIFS('PROJETO GPON'!$W$10:$W$4176,L$8,'PROJETO GPON'!$B$10:$B$4176,$B13,'PROJETO GPON'!#REF!,CONTROLE!$C15)</f>
        <v>#REF!</v>
      </c>
      <c r="M15" s="7" t="e">
        <f>COUNTIFS('PROJETO GPON'!$W$10:$W$4176,M$8,'PROJETO GPON'!$B$10:$B$4176,$B13,'PROJETO GPON'!#REF!,CONTROLE!$C15)</f>
        <v>#REF!</v>
      </c>
      <c r="N15" s="7" t="e">
        <f>COUNTIFS('PROJETO GPON'!$W$10:$W$4176,N$8,'PROJETO GPON'!$B$10:$B$4176,$B13,'PROJETO GPON'!#REF!,CONTROLE!$C15)</f>
        <v>#REF!</v>
      </c>
      <c r="O15" s="7" t="e">
        <f>COUNTIFS('PROJETO GPON'!$W$10:$W$4176,O$8,'PROJETO GPON'!$B$10:$B$4176,$B13,'PROJETO GPON'!#REF!,CONTROLE!$C15)</f>
        <v>#REF!</v>
      </c>
      <c r="P15" s="7" t="e">
        <f>COUNTIFS('PROJETO GPON'!$W$10:$W$4176,P$8,'PROJETO GPON'!$B$10:$B$4176,$B13,'PROJETO GPON'!#REF!,CONTROLE!$C15)</f>
        <v>#REF!</v>
      </c>
      <c r="Q15" s="7" t="e">
        <f>COUNTIFS('PROJETO GPON'!$W$10:$W$4176,Q$8,'PROJETO GPON'!$B$10:$B$4176,$B13,'PROJETO GPON'!#REF!,CONTROLE!$C15)</f>
        <v>#REF!</v>
      </c>
      <c r="R15" s="7" t="e">
        <f>COUNTIFS('PROJETO GPON'!$W$10:$W$4176,R$8,'PROJETO GPON'!$B$10:$B$4176,$B13,'PROJETO GPON'!#REF!,CONTROLE!$C15)</f>
        <v>#REF!</v>
      </c>
      <c r="S15" s="7" t="e">
        <f>COUNTIFS('PROJETO GPON'!$W$10:$W$4176,S$8,'PROJETO GPON'!$B$10:$B$4176,$B13,'PROJETO GPON'!#REF!,CONTROLE!$C15)</f>
        <v>#REF!</v>
      </c>
      <c r="T15" s="7" t="e">
        <f>COUNTIFS('PROJETO GPON'!$W$10:$W$4176,T$8,'PROJETO GPON'!$B$10:$B$4176,$B13,'PROJETO GPON'!#REF!,CONTROLE!$C15)</f>
        <v>#REF!</v>
      </c>
      <c r="U15" s="7" t="e">
        <f>COUNTIFS('PROJETO GPON'!$W$10:$W$4176,U$8,'PROJETO GPON'!$B$10:$B$4176,$B13,'PROJETO GPON'!#REF!,CONTROLE!$C15)</f>
        <v>#REF!</v>
      </c>
      <c r="V15" s="7" t="e">
        <f>COUNTIFS('PROJETO GPON'!$W$10:$W$4176,V$8,'PROJETO GPON'!$B$10:$B$4176,$B13,'PROJETO GPON'!#REF!,CONTROLE!$C15)</f>
        <v>#REF!</v>
      </c>
      <c r="W15" s="7" t="e">
        <f>COUNTIFS('PROJETO GPON'!$W$10:$W$4176,W$8,'PROJETO GPON'!$B$10:$B$4176,$B13,'PROJETO GPON'!#REF!,CONTROLE!$C15)</f>
        <v>#REF!</v>
      </c>
      <c r="X15" s="7" t="e">
        <f>COUNTIFS('PROJETO GPON'!$W$10:$W$4176,X$8,'PROJETO GPON'!$B$10:$B$4176,$B13,'PROJETO GPON'!#REF!,CONTROLE!$C15)</f>
        <v>#REF!</v>
      </c>
      <c r="Y15" s="7" t="e">
        <f>COUNTIFS('PROJETO GPON'!$W$10:$W$4176,Y$8,'PROJETO GPON'!$B$10:$B$4176,$B13,'PROJETO GPON'!#REF!,CONTROLE!$C15)</f>
        <v>#REF!</v>
      </c>
      <c r="Z15" s="7" t="e">
        <f>COUNTIFS('PROJETO GPON'!$W$10:$W$4176,Z$8,'PROJETO GPON'!$B$10:$B$4176,$B13,'PROJETO GPON'!#REF!,CONTROLE!$C15)</f>
        <v>#REF!</v>
      </c>
      <c r="AA15" s="7" t="e">
        <f>COUNTIFS('PROJETO GPON'!$W$10:$W$4176,AA$8,'PROJETO GPON'!$B$10:$B$4176,$B13,'PROJETO GPON'!#REF!,CONTROLE!$C15)</f>
        <v>#REF!</v>
      </c>
      <c r="AB15" s="7" t="e">
        <f>COUNTIFS('PROJETO GPON'!$W$10:$W$4176,AB$8,'PROJETO GPON'!$B$10:$B$4176,$B13,'PROJETO GPON'!#REF!,CONTROLE!$C15)</f>
        <v>#REF!</v>
      </c>
      <c r="AC15" s="7" t="e">
        <f>COUNTIFS('PROJETO GPON'!$W$10:$W$4176,AC$8,'PROJETO GPON'!$B$10:$B$4176,$B13,'PROJETO GPON'!#REF!,CONTROLE!$C15)</f>
        <v>#REF!</v>
      </c>
      <c r="AD15" s="7" t="e">
        <f>COUNTIFS('PROJETO GPON'!$W$10:$W$4176,AD$8,'PROJETO GPON'!$B$10:$B$4176,$B13,'PROJETO GPON'!#REF!,CONTROLE!$C15)</f>
        <v>#REF!</v>
      </c>
      <c r="AE15" s="7" t="e">
        <f>COUNTIFS('PROJETO GPON'!$W$10:$W$4176,AE$8,'PROJETO GPON'!$B$10:$B$4176,$B13,'PROJETO GPON'!#REF!,CONTROLE!$C15)</f>
        <v>#REF!</v>
      </c>
      <c r="AF15" s="7" t="e">
        <f>COUNTIFS('PROJETO GPON'!$W$10:$W$4176,AF$8,'PROJETO GPON'!$B$10:$B$4176,$B13,'PROJETO GPON'!#REF!,CONTROLE!$C15)</f>
        <v>#REF!</v>
      </c>
      <c r="AG15" s="7" t="e">
        <f>COUNTIFS('PROJETO GPON'!$W$10:$W$4176,AG$8,'PROJETO GPON'!$B$10:$B$4176,$B13,'PROJETO GPON'!#REF!,CONTROLE!$C15)</f>
        <v>#REF!</v>
      </c>
      <c r="AH15" s="7" t="e">
        <f>COUNTIFS('PROJETO GPON'!$W$10:$W$4176,AH$8,'PROJETO GPON'!$B$10:$B$4176,$B13,'PROJETO GPON'!#REF!,CONTROLE!$C15)</f>
        <v>#REF!</v>
      </c>
      <c r="AI15" s="7" t="e">
        <f>COUNTIFS('PROJETO GPON'!$W$10:$W$4176,AI$8,'PROJETO GPON'!$B$10:$B$4176,$B13,'PROJETO GPON'!#REF!,CONTROLE!$C15)</f>
        <v>#REF!</v>
      </c>
      <c r="AJ15" s="7" t="e">
        <f>COUNTIFS('PROJETO GPON'!$W$10:$W$4176,AJ$8,'PROJETO GPON'!$B$10:$B$4176,$B13,'PROJETO GPON'!#REF!,CONTROLE!$C15)</f>
        <v>#REF!</v>
      </c>
      <c r="AK15" s="7" t="e">
        <f>COUNTIFS('PROJETO GPON'!$W$10:$W$4176,AK$8,'PROJETO GPON'!$B$10:$B$4176,$B13,'PROJETO GPON'!#REF!,CONTROLE!$C15)</f>
        <v>#REF!</v>
      </c>
      <c r="AL15" s="7" t="e">
        <f>COUNTIFS('PROJETO GPON'!$W$10:$W$4176,AL$8,'PROJETO GPON'!$B$10:$B$4176,$B13,'PROJETO GPON'!#REF!,CONTROLE!$C15)</f>
        <v>#REF!</v>
      </c>
      <c r="AM15" s="7" t="e">
        <f>COUNTIFS('PROJETO GPON'!$W$10:$W$4176,AM$8,'PROJETO GPON'!$B$10:$B$4176,$B13,'PROJETO GPON'!#REF!,CONTROLE!$C15)</f>
        <v>#REF!</v>
      </c>
      <c r="AN15" s="7" t="e">
        <f>COUNTIFS('PROJETO GPON'!$W$10:$W$4176,AN$8,'PROJETO GPON'!$B$10:$B$4176,$B13,'PROJETO GPON'!#REF!,CONTROLE!$C15)</f>
        <v>#REF!</v>
      </c>
    </row>
    <row r="16" spans="2:40" x14ac:dyDescent="0.25">
      <c r="B16" s="105"/>
      <c r="C16" s="13" t="s">
        <v>7</v>
      </c>
      <c r="D16" s="14" t="e">
        <f>COUNTIFS('PROJETO GPON'!$W$10:$W$4176,D$8,'PROJETO GPON'!$B$10:$B$4176,$B13,'PROJETO GPON'!#REF!,CONTROLE!$C16)</f>
        <v>#REF!</v>
      </c>
      <c r="E16" s="14" t="e">
        <f>COUNTIFS('PROJETO GPON'!$W$10:$W$4176,E$8,'PROJETO GPON'!$B$10:$B$4176,$B13,'PROJETO GPON'!#REF!,CONTROLE!$C16)</f>
        <v>#REF!</v>
      </c>
      <c r="F16" s="14" t="e">
        <f>COUNTIFS('PROJETO GPON'!$W$10:$W$4176,F$8,'PROJETO GPON'!$B$10:$B$4176,$B13,'PROJETO GPON'!#REF!,CONTROLE!$C16)</f>
        <v>#REF!</v>
      </c>
      <c r="G16" s="14" t="e">
        <f>COUNTIFS('PROJETO GPON'!$W$10:$W$4176,G$8,'PROJETO GPON'!$B$10:$B$4176,$B13,'PROJETO GPON'!#REF!,CONTROLE!$C16)</f>
        <v>#REF!</v>
      </c>
      <c r="H16" s="14" t="e">
        <f>COUNTIFS('PROJETO GPON'!$W$10:$W$4176,H$8,'PROJETO GPON'!$B$10:$B$4176,$B13,'PROJETO GPON'!#REF!,CONTROLE!$C16)</f>
        <v>#REF!</v>
      </c>
      <c r="I16" s="14" t="e">
        <f>COUNTIFS('PROJETO GPON'!$W$10:$W$4176,I$8,'PROJETO GPON'!$B$10:$B$4176,$B13,'PROJETO GPON'!#REF!,CONTROLE!$C16)</f>
        <v>#REF!</v>
      </c>
      <c r="J16" s="14" t="e">
        <f>COUNTIFS('PROJETO GPON'!$W$10:$W$4176,J$8,'PROJETO GPON'!$B$10:$B$4176,$B13,'PROJETO GPON'!#REF!,CONTROLE!$C16)</f>
        <v>#REF!</v>
      </c>
      <c r="K16" s="14" t="e">
        <f>COUNTIFS('PROJETO GPON'!$W$10:$W$4176,K$8,'PROJETO GPON'!$B$10:$B$4176,$B13,'PROJETO GPON'!#REF!,CONTROLE!$C16)</f>
        <v>#REF!</v>
      </c>
      <c r="L16" s="14" t="e">
        <f>COUNTIFS('PROJETO GPON'!$W$10:$W$4176,L$8,'PROJETO GPON'!$B$10:$B$4176,$B13,'PROJETO GPON'!#REF!,CONTROLE!$C16)</f>
        <v>#REF!</v>
      </c>
      <c r="M16" s="14" t="e">
        <f>COUNTIFS('PROJETO GPON'!$W$10:$W$4176,M$8,'PROJETO GPON'!$B$10:$B$4176,$B13,'PROJETO GPON'!#REF!,CONTROLE!$C16)</f>
        <v>#REF!</v>
      </c>
      <c r="N16" s="14" t="e">
        <f>COUNTIFS('PROJETO GPON'!$W$10:$W$4176,N$8,'PROJETO GPON'!$B$10:$B$4176,$B13,'PROJETO GPON'!#REF!,CONTROLE!$C16)</f>
        <v>#REF!</v>
      </c>
      <c r="O16" s="14" t="e">
        <f>COUNTIFS('PROJETO GPON'!$W$10:$W$4176,O$8,'PROJETO GPON'!$B$10:$B$4176,$B13,'PROJETO GPON'!#REF!,CONTROLE!$C16)</f>
        <v>#REF!</v>
      </c>
      <c r="P16" s="14" t="e">
        <f>COUNTIFS('PROJETO GPON'!$W$10:$W$4176,P$8,'PROJETO GPON'!$B$10:$B$4176,$B13,'PROJETO GPON'!#REF!,CONTROLE!$C16)</f>
        <v>#REF!</v>
      </c>
      <c r="Q16" s="14" t="e">
        <f>COUNTIFS('PROJETO GPON'!$W$10:$W$4176,Q$8,'PROJETO GPON'!$B$10:$B$4176,$B13,'PROJETO GPON'!#REF!,CONTROLE!$C16)</f>
        <v>#REF!</v>
      </c>
      <c r="R16" s="14" t="e">
        <f>COUNTIFS('PROJETO GPON'!$W$10:$W$4176,R$8,'PROJETO GPON'!$B$10:$B$4176,$B13,'PROJETO GPON'!#REF!,CONTROLE!$C16)</f>
        <v>#REF!</v>
      </c>
      <c r="S16" s="14" t="e">
        <f>COUNTIFS('PROJETO GPON'!$W$10:$W$4176,S$8,'PROJETO GPON'!$B$10:$B$4176,$B13,'PROJETO GPON'!#REF!,CONTROLE!$C16)</f>
        <v>#REF!</v>
      </c>
      <c r="T16" s="14" t="e">
        <f>COUNTIFS('PROJETO GPON'!$W$10:$W$4176,T$8,'PROJETO GPON'!$B$10:$B$4176,$B13,'PROJETO GPON'!#REF!,CONTROLE!$C16)</f>
        <v>#REF!</v>
      </c>
      <c r="U16" s="14" t="e">
        <f>COUNTIFS('PROJETO GPON'!$W$10:$W$4176,U$8,'PROJETO GPON'!$B$10:$B$4176,$B13,'PROJETO GPON'!#REF!,CONTROLE!$C16)</f>
        <v>#REF!</v>
      </c>
      <c r="V16" s="14" t="e">
        <f>COUNTIFS('PROJETO GPON'!$W$10:$W$4176,V$8,'PROJETO GPON'!$B$10:$B$4176,$B13,'PROJETO GPON'!#REF!,CONTROLE!$C16)</f>
        <v>#REF!</v>
      </c>
      <c r="W16" s="14" t="e">
        <f>COUNTIFS('PROJETO GPON'!$W$10:$W$4176,W$8,'PROJETO GPON'!$B$10:$B$4176,$B13,'PROJETO GPON'!#REF!,CONTROLE!$C16)</f>
        <v>#REF!</v>
      </c>
      <c r="X16" s="14" t="e">
        <f>COUNTIFS('PROJETO GPON'!$W$10:$W$4176,X$8,'PROJETO GPON'!$B$10:$B$4176,$B13,'PROJETO GPON'!#REF!,CONTROLE!$C16)</f>
        <v>#REF!</v>
      </c>
      <c r="Y16" s="14" t="e">
        <f>COUNTIFS('PROJETO GPON'!$W$10:$W$4176,Y$8,'PROJETO GPON'!$B$10:$B$4176,$B13,'PROJETO GPON'!#REF!,CONTROLE!$C16)</f>
        <v>#REF!</v>
      </c>
      <c r="Z16" s="14" t="e">
        <f>COUNTIFS('PROJETO GPON'!$W$10:$W$4176,Z$8,'PROJETO GPON'!$B$10:$B$4176,$B13,'PROJETO GPON'!#REF!,CONTROLE!$C16)</f>
        <v>#REF!</v>
      </c>
      <c r="AA16" s="14" t="e">
        <f>COUNTIFS('PROJETO GPON'!$W$10:$W$4176,AA$8,'PROJETO GPON'!$B$10:$B$4176,$B13,'PROJETO GPON'!#REF!,CONTROLE!$C16)</f>
        <v>#REF!</v>
      </c>
      <c r="AB16" s="14" t="e">
        <f>COUNTIFS('PROJETO GPON'!$W$10:$W$4176,AB$8,'PROJETO GPON'!$B$10:$B$4176,$B13,'PROJETO GPON'!#REF!,CONTROLE!$C16)</f>
        <v>#REF!</v>
      </c>
      <c r="AC16" s="14" t="e">
        <f>COUNTIFS('PROJETO GPON'!$W$10:$W$4176,AC$8,'PROJETO GPON'!$B$10:$B$4176,$B13,'PROJETO GPON'!#REF!,CONTROLE!$C16)</f>
        <v>#REF!</v>
      </c>
      <c r="AD16" s="14" t="e">
        <f>COUNTIFS('PROJETO GPON'!$W$10:$W$4176,AD$8,'PROJETO GPON'!$B$10:$B$4176,$B13,'PROJETO GPON'!#REF!,CONTROLE!$C16)</f>
        <v>#REF!</v>
      </c>
      <c r="AE16" s="14" t="e">
        <f>COUNTIFS('PROJETO GPON'!$W$10:$W$4176,AE$8,'PROJETO GPON'!$B$10:$B$4176,$B13,'PROJETO GPON'!#REF!,CONTROLE!$C16)</f>
        <v>#REF!</v>
      </c>
      <c r="AF16" s="14" t="e">
        <f>COUNTIFS('PROJETO GPON'!$W$10:$W$4176,AF$8,'PROJETO GPON'!$B$10:$B$4176,$B13,'PROJETO GPON'!#REF!,CONTROLE!$C16)</f>
        <v>#REF!</v>
      </c>
      <c r="AG16" s="14" t="e">
        <f>COUNTIFS('PROJETO GPON'!$W$10:$W$4176,AG$8,'PROJETO GPON'!$B$10:$B$4176,$B13,'PROJETO GPON'!#REF!,CONTROLE!$C16)</f>
        <v>#REF!</v>
      </c>
      <c r="AH16" s="14" t="e">
        <f>COUNTIFS('PROJETO GPON'!$W$10:$W$4176,AH$8,'PROJETO GPON'!$B$10:$B$4176,$B13,'PROJETO GPON'!#REF!,CONTROLE!$C16)</f>
        <v>#REF!</v>
      </c>
      <c r="AI16" s="14" t="e">
        <f>COUNTIFS('PROJETO GPON'!$W$10:$W$4176,AI$8,'PROJETO GPON'!$B$10:$B$4176,$B13,'PROJETO GPON'!#REF!,CONTROLE!$C16)</f>
        <v>#REF!</v>
      </c>
      <c r="AJ16" s="14" t="e">
        <f>COUNTIFS('PROJETO GPON'!$W$10:$W$4176,AJ$8,'PROJETO GPON'!$B$10:$B$4176,$B13,'PROJETO GPON'!#REF!,CONTROLE!$C16)</f>
        <v>#REF!</v>
      </c>
      <c r="AK16" s="14" t="e">
        <f>COUNTIFS('PROJETO GPON'!$W$10:$W$4176,AK$8,'PROJETO GPON'!$B$10:$B$4176,$B13,'PROJETO GPON'!#REF!,CONTROLE!$C16)</f>
        <v>#REF!</v>
      </c>
      <c r="AL16" s="14" t="e">
        <f>COUNTIFS('PROJETO GPON'!$W$10:$W$4176,AL$8,'PROJETO GPON'!$B$10:$B$4176,$B13,'PROJETO GPON'!#REF!,CONTROLE!$C16)</f>
        <v>#REF!</v>
      </c>
      <c r="AM16" s="14" t="e">
        <f>COUNTIFS('PROJETO GPON'!$W$10:$W$4176,AM$8,'PROJETO GPON'!$B$10:$B$4176,$B13,'PROJETO GPON'!#REF!,CONTROLE!$C16)</f>
        <v>#REF!</v>
      </c>
      <c r="AN16" s="14" t="e">
        <f>COUNTIFS('PROJETO GPON'!$W$10:$W$4176,AN$8,'PROJETO GPON'!$B$10:$B$4176,$B13,'PROJETO GPON'!#REF!,CONTROLE!$C16)</f>
        <v>#REF!</v>
      </c>
    </row>
    <row r="17" spans="2:54" x14ac:dyDescent="0.25">
      <c r="B17" s="103" t="s">
        <v>104</v>
      </c>
      <c r="C17" s="13" t="s">
        <v>1</v>
      </c>
      <c r="D17" s="7" t="e">
        <f>COUNTIFS('PROJETO GPON'!$W$10:$W$4176,D$8,'PROJETO GPON'!$B$10:$B$4176,$B17,'PROJETO GPON'!#REF!,CONTROLE!$C17)</f>
        <v>#REF!</v>
      </c>
      <c r="E17" s="7" t="e">
        <f>COUNTIFS('PROJETO GPON'!$W$10:$W$4176,E$8,'PROJETO GPON'!$B$10:$B$4176,$B17,'PROJETO GPON'!#REF!,CONTROLE!$C17)</f>
        <v>#REF!</v>
      </c>
      <c r="F17" s="7" t="e">
        <f>COUNTIFS('PROJETO GPON'!$W$10:$W$4176,F$8,'PROJETO GPON'!$B$10:$B$4176,$B17,'PROJETO GPON'!#REF!,CONTROLE!$C17)</f>
        <v>#REF!</v>
      </c>
      <c r="G17" s="7" t="e">
        <f>COUNTIFS('PROJETO GPON'!$W$10:$W$4176,G$8,'PROJETO GPON'!$B$10:$B$4176,$B17,'PROJETO GPON'!#REF!,CONTROLE!$C17)</f>
        <v>#REF!</v>
      </c>
      <c r="H17" s="7" t="e">
        <f>COUNTIFS('PROJETO GPON'!$W$10:$W$4176,H$8,'PROJETO GPON'!$B$10:$B$4176,$B17,'PROJETO GPON'!#REF!,CONTROLE!$C17)</f>
        <v>#REF!</v>
      </c>
      <c r="I17" s="7" t="e">
        <f>COUNTIFS('PROJETO GPON'!$W$10:$W$4176,I$8,'PROJETO GPON'!$B$10:$B$4176,$B17,'PROJETO GPON'!#REF!,CONTROLE!$C17)</f>
        <v>#REF!</v>
      </c>
      <c r="J17" s="7" t="e">
        <f>COUNTIFS('PROJETO GPON'!$W$10:$W$4176,J$8,'PROJETO GPON'!$B$10:$B$4176,$B17,'PROJETO GPON'!#REF!,CONTROLE!$C17)</f>
        <v>#REF!</v>
      </c>
      <c r="K17" s="7" t="e">
        <f>COUNTIFS('PROJETO GPON'!$W$10:$W$4176,K$8,'PROJETO GPON'!$B$10:$B$4176,$B17,'PROJETO GPON'!#REF!,CONTROLE!$C17)</f>
        <v>#REF!</v>
      </c>
      <c r="L17" s="7" t="e">
        <f>COUNTIFS('PROJETO GPON'!$W$10:$W$4176,L$8,'PROJETO GPON'!$B$10:$B$4176,$B17,'PROJETO GPON'!#REF!,CONTROLE!$C17)</f>
        <v>#REF!</v>
      </c>
      <c r="M17" s="7" t="e">
        <f>COUNTIFS('PROJETO GPON'!$W$10:$W$4176,M$8,'PROJETO GPON'!$B$10:$B$4176,$B17,'PROJETO GPON'!#REF!,CONTROLE!$C17)</f>
        <v>#REF!</v>
      </c>
      <c r="N17" s="7" t="e">
        <f>COUNTIFS('PROJETO GPON'!$W$10:$W$4176,N$8,'PROJETO GPON'!$B$10:$B$4176,$B17,'PROJETO GPON'!#REF!,CONTROLE!$C17)</f>
        <v>#REF!</v>
      </c>
      <c r="O17" s="7" t="e">
        <f>COUNTIFS('PROJETO GPON'!$W$10:$W$4176,O$8,'PROJETO GPON'!$B$10:$B$4176,$B17,'PROJETO GPON'!#REF!,CONTROLE!$C17)</f>
        <v>#REF!</v>
      </c>
      <c r="P17" s="7" t="e">
        <f>COUNTIFS('PROJETO GPON'!$W$10:$W$4176,P$8,'PROJETO GPON'!$B$10:$B$4176,$B17,'PROJETO GPON'!#REF!,CONTROLE!$C17)</f>
        <v>#REF!</v>
      </c>
      <c r="Q17" s="7" t="e">
        <f>COUNTIFS('PROJETO GPON'!$W$10:$W$4176,Q$8,'PROJETO GPON'!$B$10:$B$4176,$B17,'PROJETO GPON'!#REF!,CONTROLE!$C17)</f>
        <v>#REF!</v>
      </c>
      <c r="R17" s="7" t="e">
        <f>COUNTIFS('PROJETO GPON'!$W$10:$W$4176,R$8,'PROJETO GPON'!$B$10:$B$4176,$B17,'PROJETO GPON'!#REF!,CONTROLE!$C17)</f>
        <v>#REF!</v>
      </c>
      <c r="S17" s="7" t="e">
        <f>COUNTIFS('PROJETO GPON'!$W$10:$W$4176,S$8,'PROJETO GPON'!$B$10:$B$4176,$B17,'PROJETO GPON'!#REF!,CONTROLE!$C17)</f>
        <v>#REF!</v>
      </c>
      <c r="T17" s="7" t="e">
        <f>COUNTIFS('PROJETO GPON'!$W$10:$W$4176,T$8,'PROJETO GPON'!$B$10:$B$4176,$B17,'PROJETO GPON'!#REF!,CONTROLE!$C17)</f>
        <v>#REF!</v>
      </c>
      <c r="U17" s="7" t="e">
        <f>COUNTIFS('PROJETO GPON'!$W$10:$W$4176,U$8,'PROJETO GPON'!$B$10:$B$4176,$B17,'PROJETO GPON'!#REF!,CONTROLE!$C17)</f>
        <v>#REF!</v>
      </c>
      <c r="V17" s="7" t="e">
        <f>COUNTIFS('PROJETO GPON'!$W$10:$W$4176,V$8,'PROJETO GPON'!$B$10:$B$4176,$B17,'PROJETO GPON'!#REF!,CONTROLE!$C17)</f>
        <v>#REF!</v>
      </c>
      <c r="W17" s="7" t="e">
        <f>COUNTIFS('PROJETO GPON'!$W$10:$W$4176,W$8,'PROJETO GPON'!$B$10:$B$4176,$B17,'PROJETO GPON'!#REF!,CONTROLE!$C17)</f>
        <v>#REF!</v>
      </c>
      <c r="X17" s="7" t="e">
        <f>COUNTIFS('PROJETO GPON'!$W$10:$W$4176,X$8,'PROJETO GPON'!$B$10:$B$4176,$B17,'PROJETO GPON'!#REF!,CONTROLE!$C17)</f>
        <v>#REF!</v>
      </c>
      <c r="Y17" s="7" t="e">
        <f>COUNTIFS('PROJETO GPON'!$W$10:$W$4176,Y$8,'PROJETO GPON'!$B$10:$B$4176,$B17,'PROJETO GPON'!#REF!,CONTROLE!$C17)</f>
        <v>#REF!</v>
      </c>
      <c r="Z17" s="7" t="e">
        <f>COUNTIFS('PROJETO GPON'!$W$10:$W$4176,Z$8,'PROJETO GPON'!$B$10:$B$4176,$B17,'PROJETO GPON'!#REF!,CONTROLE!$C17)</f>
        <v>#REF!</v>
      </c>
      <c r="AA17" s="7" t="e">
        <f>COUNTIFS('PROJETO GPON'!$W$10:$W$4176,AA$8,'PROJETO GPON'!$B$10:$B$4176,$B17,'PROJETO GPON'!#REF!,CONTROLE!$C17)</f>
        <v>#REF!</v>
      </c>
      <c r="AB17" s="7" t="e">
        <f>COUNTIFS('PROJETO GPON'!$W$10:$W$4176,AB$8,'PROJETO GPON'!$B$10:$B$4176,$B17,'PROJETO GPON'!#REF!,CONTROLE!$C17)</f>
        <v>#REF!</v>
      </c>
      <c r="AC17" s="7" t="e">
        <f>COUNTIFS('PROJETO GPON'!$W$10:$W$4176,AC$8,'PROJETO GPON'!$B$10:$B$4176,$B17,'PROJETO GPON'!#REF!,CONTROLE!$C17)</f>
        <v>#REF!</v>
      </c>
      <c r="AD17" s="7" t="e">
        <f>COUNTIFS('PROJETO GPON'!$W$10:$W$4176,AD$8,'PROJETO GPON'!$B$10:$B$4176,$B17,'PROJETO GPON'!#REF!,CONTROLE!$C17)</f>
        <v>#REF!</v>
      </c>
      <c r="AE17" s="7" t="e">
        <f>COUNTIFS('PROJETO GPON'!$W$10:$W$4176,AE$8,'PROJETO GPON'!$B$10:$B$4176,$B17,'PROJETO GPON'!#REF!,CONTROLE!$C17)</f>
        <v>#REF!</v>
      </c>
      <c r="AF17" s="7" t="e">
        <f>COUNTIFS('PROJETO GPON'!$W$10:$W$4176,AF$8,'PROJETO GPON'!$B$10:$B$4176,$B17,'PROJETO GPON'!#REF!,CONTROLE!$C17)</f>
        <v>#REF!</v>
      </c>
      <c r="AG17" s="7" t="e">
        <f>COUNTIFS('PROJETO GPON'!$W$10:$W$4176,AG$8,'PROJETO GPON'!$B$10:$B$4176,$B17,'PROJETO GPON'!#REF!,CONTROLE!$C17)</f>
        <v>#REF!</v>
      </c>
      <c r="AH17" s="7" t="e">
        <f>COUNTIFS('PROJETO GPON'!$W$10:$W$4176,AH$8,'PROJETO GPON'!$B$10:$B$4176,$B17,'PROJETO GPON'!#REF!,CONTROLE!$C17)</f>
        <v>#REF!</v>
      </c>
      <c r="AI17" s="7" t="e">
        <f>COUNTIFS('PROJETO GPON'!$W$10:$W$4176,AI$8,'PROJETO GPON'!$B$10:$B$4176,$B17,'PROJETO GPON'!#REF!,CONTROLE!$C17)</f>
        <v>#REF!</v>
      </c>
      <c r="AJ17" s="7" t="e">
        <f>COUNTIFS('PROJETO GPON'!$W$10:$W$4176,AJ$8,'PROJETO GPON'!$B$10:$B$4176,$B17,'PROJETO GPON'!#REF!,CONTROLE!$C17)</f>
        <v>#REF!</v>
      </c>
      <c r="AK17" s="7" t="e">
        <f>COUNTIFS('PROJETO GPON'!$W$10:$W$4176,AK$8,'PROJETO GPON'!$B$10:$B$4176,$B17,'PROJETO GPON'!#REF!,CONTROLE!$C17)</f>
        <v>#REF!</v>
      </c>
      <c r="AL17" s="7" t="e">
        <f>COUNTIFS('PROJETO GPON'!$W$10:$W$4176,AL$8,'PROJETO GPON'!$B$10:$B$4176,$B17,'PROJETO GPON'!#REF!,CONTROLE!$C17)</f>
        <v>#REF!</v>
      </c>
      <c r="AM17" s="7" t="e">
        <f>COUNTIFS('PROJETO GPON'!$W$10:$W$4176,AM$8,'PROJETO GPON'!$B$10:$B$4176,$B17,'PROJETO GPON'!#REF!,CONTROLE!$C17)</f>
        <v>#REF!</v>
      </c>
      <c r="AN17" s="7" t="e">
        <f>COUNTIFS('PROJETO GPON'!$W$10:$W$4176,AN$8,'PROJETO GPON'!$B$10:$B$4176,$B17,'PROJETO GPON'!#REF!,CONTROLE!$C17)</f>
        <v>#REF!</v>
      </c>
    </row>
    <row r="18" spans="2:54" x14ac:dyDescent="0.25">
      <c r="B18" s="104"/>
      <c r="C18" s="13" t="s">
        <v>30</v>
      </c>
      <c r="D18" s="14" t="e">
        <f>COUNTIFS('PROJETO GPON'!$W$10:$W$4176,D$8,'PROJETO GPON'!$B$10:$B$4176,$B17,'PROJETO GPON'!#REF!,CONTROLE!$C18)</f>
        <v>#REF!</v>
      </c>
      <c r="E18" s="14" t="e">
        <f>COUNTIFS('PROJETO GPON'!$W$10:$W$4176,E$8,'PROJETO GPON'!$B$10:$B$4176,$B17,'PROJETO GPON'!#REF!,CONTROLE!$C18)</f>
        <v>#REF!</v>
      </c>
      <c r="F18" s="14" t="e">
        <f>COUNTIFS('PROJETO GPON'!$W$10:$W$4176,F$8,'PROJETO GPON'!$B$10:$B$4176,$B17,'PROJETO GPON'!#REF!,CONTROLE!$C18)</f>
        <v>#REF!</v>
      </c>
      <c r="G18" s="14" t="e">
        <f>COUNTIFS('PROJETO GPON'!$W$10:$W$4176,G$8,'PROJETO GPON'!$B$10:$B$4176,$B17,'PROJETO GPON'!#REF!,CONTROLE!$C18)</f>
        <v>#REF!</v>
      </c>
      <c r="H18" s="14" t="e">
        <f>COUNTIFS('PROJETO GPON'!$W$10:$W$4176,H$8,'PROJETO GPON'!$B$10:$B$4176,$B17,'PROJETO GPON'!#REF!,CONTROLE!$C18)</f>
        <v>#REF!</v>
      </c>
      <c r="I18" s="14" t="e">
        <f>COUNTIFS('PROJETO GPON'!$W$10:$W$4176,I$8,'PROJETO GPON'!$B$10:$B$4176,$B17,'PROJETO GPON'!#REF!,CONTROLE!$C18)</f>
        <v>#REF!</v>
      </c>
      <c r="J18" s="14" t="e">
        <f>COUNTIFS('PROJETO GPON'!$W$10:$W$4176,J$8,'PROJETO GPON'!$B$10:$B$4176,$B17,'PROJETO GPON'!#REF!,CONTROLE!$C18)</f>
        <v>#REF!</v>
      </c>
      <c r="K18" s="14" t="e">
        <f>COUNTIFS('PROJETO GPON'!$W$10:$W$4176,K$8,'PROJETO GPON'!$B$10:$B$4176,$B17,'PROJETO GPON'!#REF!,CONTROLE!$C18)</f>
        <v>#REF!</v>
      </c>
      <c r="L18" s="14" t="e">
        <f>COUNTIFS('PROJETO GPON'!$W$10:$W$4176,L$8,'PROJETO GPON'!$B$10:$B$4176,$B17,'PROJETO GPON'!#REF!,CONTROLE!$C18)</f>
        <v>#REF!</v>
      </c>
      <c r="M18" s="14" t="e">
        <f>COUNTIFS('PROJETO GPON'!$W$10:$W$4176,M$8,'PROJETO GPON'!$B$10:$B$4176,$B17,'PROJETO GPON'!#REF!,CONTROLE!$C18)</f>
        <v>#REF!</v>
      </c>
      <c r="N18" s="14" t="e">
        <f>COUNTIFS('PROJETO GPON'!$W$10:$W$4176,N$8,'PROJETO GPON'!$B$10:$B$4176,$B17,'PROJETO GPON'!#REF!,CONTROLE!$C18)</f>
        <v>#REF!</v>
      </c>
      <c r="O18" s="14" t="e">
        <f>COUNTIFS('PROJETO GPON'!$W$10:$W$4176,O$8,'PROJETO GPON'!$B$10:$B$4176,$B17,'PROJETO GPON'!#REF!,CONTROLE!$C18)</f>
        <v>#REF!</v>
      </c>
      <c r="P18" s="14" t="e">
        <f>COUNTIFS('PROJETO GPON'!$W$10:$W$4176,P$8,'PROJETO GPON'!$B$10:$B$4176,$B17,'PROJETO GPON'!#REF!,CONTROLE!$C18)</f>
        <v>#REF!</v>
      </c>
      <c r="Q18" s="14" t="e">
        <f>COUNTIFS('PROJETO GPON'!$W$10:$W$4176,Q$8,'PROJETO GPON'!$B$10:$B$4176,$B17,'PROJETO GPON'!#REF!,CONTROLE!$C18)</f>
        <v>#REF!</v>
      </c>
      <c r="R18" s="14" t="e">
        <f>COUNTIFS('PROJETO GPON'!$W$10:$W$4176,R$8,'PROJETO GPON'!$B$10:$B$4176,$B17,'PROJETO GPON'!#REF!,CONTROLE!$C18)</f>
        <v>#REF!</v>
      </c>
      <c r="S18" s="14" t="e">
        <f>COUNTIFS('PROJETO GPON'!$W$10:$W$4176,S$8,'PROJETO GPON'!$B$10:$B$4176,$B17,'PROJETO GPON'!#REF!,CONTROLE!$C18)</f>
        <v>#REF!</v>
      </c>
      <c r="T18" s="14" t="e">
        <f>COUNTIFS('PROJETO GPON'!$W$10:$W$4176,T$8,'PROJETO GPON'!$B$10:$B$4176,$B17,'PROJETO GPON'!#REF!,CONTROLE!$C18)</f>
        <v>#REF!</v>
      </c>
      <c r="U18" s="14" t="e">
        <f>COUNTIFS('PROJETO GPON'!$W$10:$W$4176,U$8,'PROJETO GPON'!$B$10:$B$4176,$B17,'PROJETO GPON'!#REF!,CONTROLE!$C18)</f>
        <v>#REF!</v>
      </c>
      <c r="V18" s="14" t="e">
        <f>COUNTIFS('PROJETO GPON'!$W$10:$W$4176,V$8,'PROJETO GPON'!$B$10:$B$4176,$B17,'PROJETO GPON'!#REF!,CONTROLE!$C18)</f>
        <v>#REF!</v>
      </c>
      <c r="W18" s="14" t="e">
        <f>COUNTIFS('PROJETO GPON'!$W$10:$W$4176,W$8,'PROJETO GPON'!$B$10:$B$4176,$B17,'PROJETO GPON'!#REF!,CONTROLE!$C18)</f>
        <v>#REF!</v>
      </c>
      <c r="X18" s="14" t="e">
        <f>COUNTIFS('PROJETO GPON'!$W$10:$W$4176,X$8,'PROJETO GPON'!$B$10:$B$4176,$B17,'PROJETO GPON'!#REF!,CONTROLE!$C18)</f>
        <v>#REF!</v>
      </c>
      <c r="Y18" s="14" t="e">
        <f>COUNTIFS('PROJETO GPON'!$W$10:$W$4176,Y$8,'PROJETO GPON'!$B$10:$B$4176,$B17,'PROJETO GPON'!#REF!,CONTROLE!$C18)</f>
        <v>#REF!</v>
      </c>
      <c r="Z18" s="14" t="e">
        <f>COUNTIFS('PROJETO GPON'!$W$10:$W$4176,Z$8,'PROJETO GPON'!$B$10:$B$4176,$B17,'PROJETO GPON'!#REF!,CONTROLE!$C18)</f>
        <v>#REF!</v>
      </c>
      <c r="AA18" s="14" t="e">
        <f>COUNTIFS('PROJETO GPON'!$W$10:$W$4176,AA$8,'PROJETO GPON'!$B$10:$B$4176,$B17,'PROJETO GPON'!#REF!,CONTROLE!$C18)</f>
        <v>#REF!</v>
      </c>
      <c r="AB18" s="14" t="e">
        <f>COUNTIFS('PROJETO GPON'!$W$10:$W$4176,AB$8,'PROJETO GPON'!$B$10:$B$4176,$B17,'PROJETO GPON'!#REF!,CONTROLE!$C18)</f>
        <v>#REF!</v>
      </c>
      <c r="AC18" s="14" t="e">
        <f>COUNTIFS('PROJETO GPON'!$W$10:$W$4176,AC$8,'PROJETO GPON'!$B$10:$B$4176,$B17,'PROJETO GPON'!#REF!,CONTROLE!$C18)</f>
        <v>#REF!</v>
      </c>
      <c r="AD18" s="14" t="e">
        <f>COUNTIFS('PROJETO GPON'!$W$10:$W$4176,AD$8,'PROJETO GPON'!$B$10:$B$4176,$B17,'PROJETO GPON'!#REF!,CONTROLE!$C18)</f>
        <v>#REF!</v>
      </c>
      <c r="AE18" s="14" t="e">
        <f>COUNTIFS('PROJETO GPON'!$W$10:$W$4176,AE$8,'PROJETO GPON'!$B$10:$B$4176,$B17,'PROJETO GPON'!#REF!,CONTROLE!$C18)</f>
        <v>#REF!</v>
      </c>
      <c r="AF18" s="14" t="e">
        <f>COUNTIFS('PROJETO GPON'!$W$10:$W$4176,AF$8,'PROJETO GPON'!$B$10:$B$4176,$B17,'PROJETO GPON'!#REF!,CONTROLE!$C18)</f>
        <v>#REF!</v>
      </c>
      <c r="AG18" s="14" t="e">
        <f>COUNTIFS('PROJETO GPON'!$W$10:$W$4176,AG$8,'PROJETO GPON'!$B$10:$B$4176,$B17,'PROJETO GPON'!#REF!,CONTROLE!$C18)</f>
        <v>#REF!</v>
      </c>
      <c r="AH18" s="14" t="e">
        <f>COUNTIFS('PROJETO GPON'!$W$10:$W$4176,AH$8,'PROJETO GPON'!$B$10:$B$4176,$B17,'PROJETO GPON'!#REF!,CONTROLE!$C18)</f>
        <v>#REF!</v>
      </c>
      <c r="AI18" s="14" t="e">
        <f>COUNTIFS('PROJETO GPON'!$W$10:$W$4176,AI$8,'PROJETO GPON'!$B$10:$B$4176,$B17,'PROJETO GPON'!#REF!,CONTROLE!$C18)</f>
        <v>#REF!</v>
      </c>
      <c r="AJ18" s="14" t="e">
        <f>COUNTIFS('PROJETO GPON'!$W$10:$W$4176,AJ$8,'PROJETO GPON'!$B$10:$B$4176,$B17,'PROJETO GPON'!#REF!,CONTROLE!$C18)</f>
        <v>#REF!</v>
      </c>
      <c r="AK18" s="14" t="e">
        <f>COUNTIFS('PROJETO GPON'!$W$10:$W$4176,AK$8,'PROJETO GPON'!$B$10:$B$4176,$B17,'PROJETO GPON'!#REF!,CONTROLE!$C18)</f>
        <v>#REF!</v>
      </c>
      <c r="AL18" s="14" t="e">
        <f>COUNTIFS('PROJETO GPON'!$W$10:$W$4176,AL$8,'PROJETO GPON'!$B$10:$B$4176,$B17,'PROJETO GPON'!#REF!,CONTROLE!$C18)</f>
        <v>#REF!</v>
      </c>
      <c r="AM18" s="14" t="e">
        <f>COUNTIFS('PROJETO GPON'!$W$10:$W$4176,AM$8,'PROJETO GPON'!$B$10:$B$4176,$B17,'PROJETO GPON'!#REF!,CONTROLE!$C18)</f>
        <v>#REF!</v>
      </c>
      <c r="AN18" s="14" t="e">
        <f>COUNTIFS('PROJETO GPON'!$W$10:$W$4176,AN$8,'PROJETO GPON'!$B$10:$B$4176,$B17,'PROJETO GPON'!#REF!,CONTROLE!$C18)</f>
        <v>#REF!</v>
      </c>
    </row>
    <row r="19" spans="2:54" x14ac:dyDescent="0.25">
      <c r="B19" s="104"/>
      <c r="C19" s="13" t="s">
        <v>32</v>
      </c>
      <c r="D19" s="7" t="e">
        <f>COUNTIFS('PROJETO GPON'!$W$10:$W$4176,D$8,'PROJETO GPON'!$B$10:$B$4176,$B17,'PROJETO GPON'!#REF!,CONTROLE!$C19)</f>
        <v>#REF!</v>
      </c>
      <c r="E19" s="7" t="e">
        <f>COUNTIFS('PROJETO GPON'!$W$10:$W$4176,E$8,'PROJETO GPON'!$B$10:$B$4176,$B17,'PROJETO GPON'!#REF!,CONTROLE!$C19)</f>
        <v>#REF!</v>
      </c>
      <c r="F19" s="7" t="e">
        <f>COUNTIFS('PROJETO GPON'!$W$10:$W$4176,F$8,'PROJETO GPON'!$B$10:$B$4176,$B17,'PROJETO GPON'!#REF!,CONTROLE!$C19)</f>
        <v>#REF!</v>
      </c>
      <c r="G19" s="7" t="e">
        <f>COUNTIFS('PROJETO GPON'!$W$10:$W$4176,G$8,'PROJETO GPON'!$B$10:$B$4176,$B17,'PROJETO GPON'!#REF!,CONTROLE!$C19)</f>
        <v>#REF!</v>
      </c>
      <c r="H19" s="7" t="e">
        <f>COUNTIFS('PROJETO GPON'!$W$10:$W$4176,H$8,'PROJETO GPON'!$B$10:$B$4176,$B17,'PROJETO GPON'!#REF!,CONTROLE!$C19)</f>
        <v>#REF!</v>
      </c>
      <c r="I19" s="7" t="e">
        <f>COUNTIFS('PROJETO GPON'!$W$10:$W$4176,I$8,'PROJETO GPON'!$B$10:$B$4176,$B17,'PROJETO GPON'!#REF!,CONTROLE!$C19)</f>
        <v>#REF!</v>
      </c>
      <c r="J19" s="7" t="e">
        <f>COUNTIFS('PROJETO GPON'!$W$10:$W$4176,J$8,'PROJETO GPON'!$B$10:$B$4176,$B17,'PROJETO GPON'!#REF!,CONTROLE!$C19)</f>
        <v>#REF!</v>
      </c>
      <c r="K19" s="7" t="e">
        <f>COUNTIFS('PROJETO GPON'!$W$10:$W$4176,K$8,'PROJETO GPON'!$B$10:$B$4176,$B17,'PROJETO GPON'!#REF!,CONTROLE!$C19)</f>
        <v>#REF!</v>
      </c>
      <c r="L19" s="7" t="e">
        <f>COUNTIFS('PROJETO GPON'!$W$10:$W$4176,L$8,'PROJETO GPON'!$B$10:$B$4176,$B17,'PROJETO GPON'!#REF!,CONTROLE!$C19)</f>
        <v>#REF!</v>
      </c>
      <c r="M19" s="7" t="e">
        <f>COUNTIFS('PROJETO GPON'!$W$10:$W$4176,M$8,'PROJETO GPON'!$B$10:$B$4176,$B17,'PROJETO GPON'!#REF!,CONTROLE!$C19)</f>
        <v>#REF!</v>
      </c>
      <c r="N19" s="7" t="e">
        <f>COUNTIFS('PROJETO GPON'!$W$10:$W$4176,N$8,'PROJETO GPON'!$B$10:$B$4176,$B17,'PROJETO GPON'!#REF!,CONTROLE!$C19)</f>
        <v>#REF!</v>
      </c>
      <c r="O19" s="7" t="e">
        <f>COUNTIFS('PROJETO GPON'!$W$10:$W$4176,O$8,'PROJETO GPON'!$B$10:$B$4176,$B17,'PROJETO GPON'!#REF!,CONTROLE!$C19)</f>
        <v>#REF!</v>
      </c>
      <c r="P19" s="7" t="e">
        <f>COUNTIFS('PROJETO GPON'!$W$10:$W$4176,P$8,'PROJETO GPON'!$B$10:$B$4176,$B17,'PROJETO GPON'!#REF!,CONTROLE!$C19)</f>
        <v>#REF!</v>
      </c>
      <c r="Q19" s="7" t="e">
        <f>COUNTIFS('PROJETO GPON'!$W$10:$W$4176,Q$8,'PROJETO GPON'!$B$10:$B$4176,$B17,'PROJETO GPON'!#REF!,CONTROLE!$C19)</f>
        <v>#REF!</v>
      </c>
      <c r="R19" s="7" t="e">
        <f>COUNTIFS('PROJETO GPON'!$W$10:$W$4176,R$8,'PROJETO GPON'!$B$10:$B$4176,$B17,'PROJETO GPON'!#REF!,CONTROLE!$C19)</f>
        <v>#REF!</v>
      </c>
      <c r="S19" s="7" t="e">
        <f>COUNTIFS('PROJETO GPON'!$W$10:$W$4176,S$8,'PROJETO GPON'!$B$10:$B$4176,$B17,'PROJETO GPON'!#REF!,CONTROLE!$C19)</f>
        <v>#REF!</v>
      </c>
      <c r="T19" s="7" t="e">
        <f>COUNTIFS('PROJETO GPON'!$W$10:$W$4176,T$8,'PROJETO GPON'!$B$10:$B$4176,$B17,'PROJETO GPON'!#REF!,CONTROLE!$C19)</f>
        <v>#REF!</v>
      </c>
      <c r="U19" s="7" t="e">
        <f>COUNTIFS('PROJETO GPON'!$W$10:$W$4176,U$8,'PROJETO GPON'!$B$10:$B$4176,$B17,'PROJETO GPON'!#REF!,CONTROLE!$C19)</f>
        <v>#REF!</v>
      </c>
      <c r="V19" s="7" t="e">
        <f>COUNTIFS('PROJETO GPON'!$W$10:$W$4176,V$8,'PROJETO GPON'!$B$10:$B$4176,$B17,'PROJETO GPON'!#REF!,CONTROLE!$C19)</f>
        <v>#REF!</v>
      </c>
      <c r="W19" s="7" t="e">
        <f>COUNTIFS('PROJETO GPON'!$W$10:$W$4176,W$8,'PROJETO GPON'!$B$10:$B$4176,$B17,'PROJETO GPON'!#REF!,CONTROLE!$C19)</f>
        <v>#REF!</v>
      </c>
      <c r="X19" s="7" t="e">
        <f>COUNTIFS('PROJETO GPON'!$W$10:$W$4176,X$8,'PROJETO GPON'!$B$10:$B$4176,$B17,'PROJETO GPON'!#REF!,CONTROLE!$C19)</f>
        <v>#REF!</v>
      </c>
      <c r="Y19" s="7" t="e">
        <f>COUNTIFS('PROJETO GPON'!$W$10:$W$4176,Y$8,'PROJETO GPON'!$B$10:$B$4176,$B17,'PROJETO GPON'!#REF!,CONTROLE!$C19)</f>
        <v>#REF!</v>
      </c>
      <c r="Z19" s="7" t="e">
        <f>COUNTIFS('PROJETO GPON'!$W$10:$W$4176,Z$8,'PROJETO GPON'!$B$10:$B$4176,$B17,'PROJETO GPON'!#REF!,CONTROLE!$C19)</f>
        <v>#REF!</v>
      </c>
      <c r="AA19" s="7" t="e">
        <f>COUNTIFS('PROJETO GPON'!$W$10:$W$4176,AA$8,'PROJETO GPON'!$B$10:$B$4176,$B17,'PROJETO GPON'!#REF!,CONTROLE!$C19)</f>
        <v>#REF!</v>
      </c>
      <c r="AB19" s="7" t="e">
        <f>COUNTIFS('PROJETO GPON'!$W$10:$W$4176,AB$8,'PROJETO GPON'!$B$10:$B$4176,$B17,'PROJETO GPON'!#REF!,CONTROLE!$C19)</f>
        <v>#REF!</v>
      </c>
      <c r="AC19" s="7" t="e">
        <f>COUNTIFS('PROJETO GPON'!$W$10:$W$4176,AC$8,'PROJETO GPON'!$B$10:$B$4176,$B17,'PROJETO GPON'!#REF!,CONTROLE!$C19)</f>
        <v>#REF!</v>
      </c>
      <c r="AD19" s="7" t="e">
        <f>COUNTIFS('PROJETO GPON'!$W$10:$W$4176,AD$8,'PROJETO GPON'!$B$10:$B$4176,$B17,'PROJETO GPON'!#REF!,CONTROLE!$C19)</f>
        <v>#REF!</v>
      </c>
      <c r="AE19" s="7" t="e">
        <f>COUNTIFS('PROJETO GPON'!$W$10:$W$4176,AE$8,'PROJETO GPON'!$B$10:$B$4176,$B17,'PROJETO GPON'!#REF!,CONTROLE!$C19)</f>
        <v>#REF!</v>
      </c>
      <c r="AF19" s="7" t="e">
        <f>COUNTIFS('PROJETO GPON'!$W$10:$W$4176,AF$8,'PROJETO GPON'!$B$10:$B$4176,$B17,'PROJETO GPON'!#REF!,CONTROLE!$C19)</f>
        <v>#REF!</v>
      </c>
      <c r="AG19" s="7" t="e">
        <f>COUNTIFS('PROJETO GPON'!$W$10:$W$4176,AG$8,'PROJETO GPON'!$B$10:$B$4176,$B17,'PROJETO GPON'!#REF!,CONTROLE!$C19)</f>
        <v>#REF!</v>
      </c>
      <c r="AH19" s="7" t="e">
        <f>COUNTIFS('PROJETO GPON'!$W$10:$W$4176,AH$8,'PROJETO GPON'!$B$10:$B$4176,$B17,'PROJETO GPON'!#REF!,CONTROLE!$C19)</f>
        <v>#REF!</v>
      </c>
      <c r="AI19" s="7" t="e">
        <f>COUNTIFS('PROJETO GPON'!$W$10:$W$4176,AI$8,'PROJETO GPON'!$B$10:$B$4176,$B17,'PROJETO GPON'!#REF!,CONTROLE!$C19)</f>
        <v>#REF!</v>
      </c>
      <c r="AJ19" s="7" t="e">
        <f>COUNTIFS('PROJETO GPON'!$W$10:$W$4176,AJ$8,'PROJETO GPON'!$B$10:$B$4176,$B17,'PROJETO GPON'!#REF!,CONTROLE!$C19)</f>
        <v>#REF!</v>
      </c>
      <c r="AK19" s="7" t="e">
        <f>COUNTIFS('PROJETO GPON'!$W$10:$W$4176,AK$8,'PROJETO GPON'!$B$10:$B$4176,$B17,'PROJETO GPON'!#REF!,CONTROLE!$C19)</f>
        <v>#REF!</v>
      </c>
      <c r="AL19" s="7" t="e">
        <f>COUNTIFS('PROJETO GPON'!$W$10:$W$4176,AL$8,'PROJETO GPON'!$B$10:$B$4176,$B17,'PROJETO GPON'!#REF!,CONTROLE!$C19)</f>
        <v>#REF!</v>
      </c>
      <c r="AM19" s="7" t="e">
        <f>COUNTIFS('PROJETO GPON'!$W$10:$W$4176,AM$8,'PROJETO GPON'!$B$10:$B$4176,$B17,'PROJETO GPON'!#REF!,CONTROLE!$C19)</f>
        <v>#REF!</v>
      </c>
      <c r="AN19" s="7" t="e">
        <f>COUNTIFS('PROJETO GPON'!$W$10:$W$4176,AN$8,'PROJETO GPON'!$B$10:$B$4176,$B17,'PROJETO GPON'!#REF!,CONTROLE!$C19)</f>
        <v>#REF!</v>
      </c>
    </row>
    <row r="20" spans="2:54" x14ac:dyDescent="0.25">
      <c r="B20" s="105"/>
      <c r="C20" s="13" t="s">
        <v>7</v>
      </c>
      <c r="D20" s="14" t="e">
        <f>COUNTIFS('PROJETO GPON'!$W$10:$W$4176,D$8,'PROJETO GPON'!$B$10:$B$4176,$B17,'PROJETO GPON'!#REF!,CONTROLE!$C20)</f>
        <v>#REF!</v>
      </c>
      <c r="E20" s="14" t="e">
        <f>COUNTIFS('PROJETO GPON'!$W$10:$W$4176,E$8,'PROJETO GPON'!$B$10:$B$4176,$B17,'PROJETO GPON'!#REF!,CONTROLE!$C20)</f>
        <v>#REF!</v>
      </c>
      <c r="F20" s="14" t="e">
        <f>COUNTIFS('PROJETO GPON'!$W$10:$W$4176,F$8,'PROJETO GPON'!$B$10:$B$4176,$B17,'PROJETO GPON'!#REF!,CONTROLE!$C20)</f>
        <v>#REF!</v>
      </c>
      <c r="G20" s="14" t="e">
        <f>COUNTIFS('PROJETO GPON'!$W$10:$W$4176,G$8,'PROJETO GPON'!$B$10:$B$4176,$B17,'PROJETO GPON'!#REF!,CONTROLE!$C20)</f>
        <v>#REF!</v>
      </c>
      <c r="H20" s="14" t="e">
        <f>COUNTIFS('PROJETO GPON'!$W$10:$W$4176,H$8,'PROJETO GPON'!$B$10:$B$4176,$B17,'PROJETO GPON'!#REF!,CONTROLE!$C20)</f>
        <v>#REF!</v>
      </c>
      <c r="I20" s="14" t="e">
        <f>COUNTIFS('PROJETO GPON'!$W$10:$W$4176,I$8,'PROJETO GPON'!$B$10:$B$4176,$B17,'PROJETO GPON'!#REF!,CONTROLE!$C20)</f>
        <v>#REF!</v>
      </c>
      <c r="J20" s="14" t="e">
        <f>COUNTIFS('PROJETO GPON'!$W$10:$W$4176,J$8,'PROJETO GPON'!$B$10:$B$4176,$B17,'PROJETO GPON'!#REF!,CONTROLE!$C20)</f>
        <v>#REF!</v>
      </c>
      <c r="K20" s="14" t="e">
        <f>COUNTIFS('PROJETO GPON'!$W$10:$W$4176,K$8,'PROJETO GPON'!$B$10:$B$4176,$B17,'PROJETO GPON'!#REF!,CONTROLE!$C20)</f>
        <v>#REF!</v>
      </c>
      <c r="L20" s="14" t="e">
        <f>COUNTIFS('PROJETO GPON'!$W$10:$W$4176,L$8,'PROJETO GPON'!$B$10:$B$4176,$B17,'PROJETO GPON'!#REF!,CONTROLE!$C20)</f>
        <v>#REF!</v>
      </c>
      <c r="M20" s="14" t="e">
        <f>COUNTIFS('PROJETO GPON'!$W$10:$W$4176,M$8,'PROJETO GPON'!$B$10:$B$4176,$B17,'PROJETO GPON'!#REF!,CONTROLE!$C20)</f>
        <v>#REF!</v>
      </c>
      <c r="N20" s="14" t="e">
        <f>COUNTIFS('PROJETO GPON'!$W$10:$W$4176,N$8,'PROJETO GPON'!$B$10:$B$4176,$B17,'PROJETO GPON'!#REF!,CONTROLE!$C20)</f>
        <v>#REF!</v>
      </c>
      <c r="O20" s="14" t="e">
        <f>COUNTIFS('PROJETO GPON'!$W$10:$W$4176,O$8,'PROJETO GPON'!$B$10:$B$4176,$B17,'PROJETO GPON'!#REF!,CONTROLE!$C20)</f>
        <v>#REF!</v>
      </c>
      <c r="P20" s="14" t="e">
        <f>COUNTIFS('PROJETO GPON'!$W$10:$W$4176,P$8,'PROJETO GPON'!$B$10:$B$4176,$B17,'PROJETO GPON'!#REF!,CONTROLE!$C20)</f>
        <v>#REF!</v>
      </c>
      <c r="Q20" s="14" t="e">
        <f>COUNTIFS('PROJETO GPON'!$W$10:$W$4176,Q$8,'PROJETO GPON'!$B$10:$B$4176,$B17,'PROJETO GPON'!#REF!,CONTROLE!$C20)</f>
        <v>#REF!</v>
      </c>
      <c r="R20" s="14" t="e">
        <f>COUNTIFS('PROJETO GPON'!$W$10:$W$4176,R$8,'PROJETO GPON'!$B$10:$B$4176,$B17,'PROJETO GPON'!#REF!,CONTROLE!$C20)</f>
        <v>#REF!</v>
      </c>
      <c r="S20" s="14" t="e">
        <f>COUNTIFS('PROJETO GPON'!$W$10:$W$4176,S$8,'PROJETO GPON'!$B$10:$B$4176,$B17,'PROJETO GPON'!#REF!,CONTROLE!$C20)</f>
        <v>#REF!</v>
      </c>
      <c r="T20" s="14" t="e">
        <f>COUNTIFS('PROJETO GPON'!$W$10:$W$4176,T$8,'PROJETO GPON'!$B$10:$B$4176,$B17,'PROJETO GPON'!#REF!,CONTROLE!$C20)</f>
        <v>#REF!</v>
      </c>
      <c r="U20" s="14" t="e">
        <f>COUNTIFS('PROJETO GPON'!$W$10:$W$4176,U$8,'PROJETO GPON'!$B$10:$B$4176,$B17,'PROJETO GPON'!#REF!,CONTROLE!$C20)</f>
        <v>#REF!</v>
      </c>
      <c r="V20" s="14" t="e">
        <f>COUNTIFS('PROJETO GPON'!$W$10:$W$4176,V$8,'PROJETO GPON'!$B$10:$B$4176,$B17,'PROJETO GPON'!#REF!,CONTROLE!$C20)</f>
        <v>#REF!</v>
      </c>
      <c r="W20" s="14" t="e">
        <f>COUNTIFS('PROJETO GPON'!$W$10:$W$4176,W$8,'PROJETO GPON'!$B$10:$B$4176,$B17,'PROJETO GPON'!#REF!,CONTROLE!$C20)</f>
        <v>#REF!</v>
      </c>
      <c r="X20" s="14" t="e">
        <f>COUNTIFS('PROJETO GPON'!$W$10:$W$4176,X$8,'PROJETO GPON'!$B$10:$B$4176,$B17,'PROJETO GPON'!#REF!,CONTROLE!$C20)</f>
        <v>#REF!</v>
      </c>
      <c r="Y20" s="14" t="e">
        <f>COUNTIFS('PROJETO GPON'!$W$10:$W$4176,Y$8,'PROJETO GPON'!$B$10:$B$4176,$B17,'PROJETO GPON'!#REF!,CONTROLE!$C20)</f>
        <v>#REF!</v>
      </c>
      <c r="Z20" s="14" t="e">
        <f>COUNTIFS('PROJETO GPON'!$W$10:$W$4176,Z$8,'PROJETO GPON'!$B$10:$B$4176,$B17,'PROJETO GPON'!#REF!,CONTROLE!$C20)</f>
        <v>#REF!</v>
      </c>
      <c r="AA20" s="14" t="e">
        <f>COUNTIFS('PROJETO GPON'!$W$10:$W$4176,AA$8,'PROJETO GPON'!$B$10:$B$4176,$B17,'PROJETO GPON'!#REF!,CONTROLE!$C20)</f>
        <v>#REF!</v>
      </c>
      <c r="AB20" s="14" t="e">
        <f>COUNTIFS('PROJETO GPON'!$W$10:$W$4176,AB$8,'PROJETO GPON'!$B$10:$B$4176,$B17,'PROJETO GPON'!#REF!,CONTROLE!$C20)</f>
        <v>#REF!</v>
      </c>
      <c r="AC20" s="14" t="e">
        <f>COUNTIFS('PROJETO GPON'!$W$10:$W$4176,AC$8,'PROJETO GPON'!$B$10:$B$4176,$B17,'PROJETO GPON'!#REF!,CONTROLE!$C20)</f>
        <v>#REF!</v>
      </c>
      <c r="AD20" s="14" t="e">
        <f>COUNTIFS('PROJETO GPON'!$W$10:$W$4176,AD$8,'PROJETO GPON'!$B$10:$B$4176,$B17,'PROJETO GPON'!#REF!,CONTROLE!$C20)</f>
        <v>#REF!</v>
      </c>
      <c r="AE20" s="14" t="e">
        <f>COUNTIFS('PROJETO GPON'!$W$10:$W$4176,AE$8,'PROJETO GPON'!$B$10:$B$4176,$B17,'PROJETO GPON'!#REF!,CONTROLE!$C20)</f>
        <v>#REF!</v>
      </c>
      <c r="AF20" s="14" t="e">
        <f>COUNTIFS('PROJETO GPON'!$W$10:$W$4176,AF$8,'PROJETO GPON'!$B$10:$B$4176,$B17,'PROJETO GPON'!#REF!,CONTROLE!$C20)</f>
        <v>#REF!</v>
      </c>
      <c r="AG20" s="14" t="e">
        <f>COUNTIFS('PROJETO GPON'!$W$10:$W$4176,AG$8,'PROJETO GPON'!$B$10:$B$4176,$B17,'PROJETO GPON'!#REF!,CONTROLE!$C20)</f>
        <v>#REF!</v>
      </c>
      <c r="AH20" s="14" t="e">
        <f>COUNTIFS('PROJETO GPON'!$W$10:$W$4176,AH$8,'PROJETO GPON'!$B$10:$B$4176,$B17,'PROJETO GPON'!#REF!,CONTROLE!$C20)</f>
        <v>#REF!</v>
      </c>
      <c r="AI20" s="14" t="e">
        <f>COUNTIFS('PROJETO GPON'!$W$10:$W$4176,AI$8,'PROJETO GPON'!$B$10:$B$4176,$B17,'PROJETO GPON'!#REF!,CONTROLE!$C20)</f>
        <v>#REF!</v>
      </c>
      <c r="AJ20" s="14" t="e">
        <f>COUNTIFS('PROJETO GPON'!$W$10:$W$4176,AJ$8,'PROJETO GPON'!$B$10:$B$4176,$B17,'PROJETO GPON'!#REF!,CONTROLE!$C20)</f>
        <v>#REF!</v>
      </c>
      <c r="AK20" s="14" t="e">
        <f>COUNTIFS('PROJETO GPON'!$W$10:$W$4176,AK$8,'PROJETO GPON'!$B$10:$B$4176,$B17,'PROJETO GPON'!#REF!,CONTROLE!$C20)</f>
        <v>#REF!</v>
      </c>
      <c r="AL20" s="14" t="e">
        <f>COUNTIFS('PROJETO GPON'!$W$10:$W$4176,AL$8,'PROJETO GPON'!$B$10:$B$4176,$B17,'PROJETO GPON'!#REF!,CONTROLE!$C20)</f>
        <v>#REF!</v>
      </c>
      <c r="AM20" s="14" t="e">
        <f>COUNTIFS('PROJETO GPON'!$W$10:$W$4176,AM$8,'PROJETO GPON'!$B$10:$B$4176,$B17,'PROJETO GPON'!#REF!,CONTROLE!$C20)</f>
        <v>#REF!</v>
      </c>
      <c r="AN20" s="14" t="e">
        <f>COUNTIFS('PROJETO GPON'!$W$10:$W$4176,AN$8,'PROJETO GPON'!$B$10:$B$4176,$B17,'PROJETO GPON'!#REF!,CONTROLE!$C20)</f>
        <v>#REF!</v>
      </c>
    </row>
    <row r="21" spans="2:54" x14ac:dyDescent="0.25">
      <c r="B21" s="103" t="s">
        <v>105</v>
      </c>
      <c r="C21" s="13" t="s">
        <v>1</v>
      </c>
      <c r="D21" s="7" t="e">
        <f>COUNTIFS('PROJETO GPON'!$W$10:$W$4176,D$8,'PROJETO GPON'!$B$10:$B$4176,$B21,'PROJETO GPON'!#REF!,CONTROLE!$C21)</f>
        <v>#REF!</v>
      </c>
      <c r="E21" s="7" t="e">
        <f>COUNTIFS('PROJETO GPON'!$W$10:$W$4176,E$8,'PROJETO GPON'!$B$10:$B$4176,$B21,'PROJETO GPON'!#REF!,CONTROLE!$C21)</f>
        <v>#REF!</v>
      </c>
      <c r="F21" s="7" t="e">
        <f>COUNTIFS('PROJETO GPON'!$W$10:$W$4176,F$8,'PROJETO GPON'!$B$10:$B$4176,$B21,'PROJETO GPON'!#REF!,CONTROLE!$C21)</f>
        <v>#REF!</v>
      </c>
      <c r="G21" s="7" t="e">
        <f>COUNTIFS('PROJETO GPON'!$W$10:$W$4176,G$8,'PROJETO GPON'!$B$10:$B$4176,$B21,'PROJETO GPON'!#REF!,CONTROLE!$C21)</f>
        <v>#REF!</v>
      </c>
      <c r="H21" s="7" t="e">
        <f>COUNTIFS('PROJETO GPON'!$W$10:$W$4176,H$8,'PROJETO GPON'!$B$10:$B$4176,$B21,'PROJETO GPON'!#REF!,CONTROLE!$C21)</f>
        <v>#REF!</v>
      </c>
      <c r="I21" s="7" t="e">
        <f>COUNTIFS('PROJETO GPON'!$W$10:$W$4176,I$8,'PROJETO GPON'!$B$10:$B$4176,$B21,'PROJETO GPON'!#REF!,CONTROLE!$C21)</f>
        <v>#REF!</v>
      </c>
      <c r="J21" s="7" t="e">
        <f>COUNTIFS('PROJETO GPON'!$W$10:$W$4176,J$8,'PROJETO GPON'!$B$10:$B$4176,$B21,'PROJETO GPON'!#REF!,CONTROLE!$C21)</f>
        <v>#REF!</v>
      </c>
      <c r="K21" s="7" t="e">
        <f>COUNTIFS('PROJETO GPON'!$W$10:$W$4176,K$8,'PROJETO GPON'!$B$10:$B$4176,$B21,'PROJETO GPON'!#REF!,CONTROLE!$C21)</f>
        <v>#REF!</v>
      </c>
      <c r="L21" s="7" t="e">
        <f>COUNTIFS('PROJETO GPON'!$W$10:$W$4176,L$8,'PROJETO GPON'!$B$10:$B$4176,$B21,'PROJETO GPON'!#REF!,CONTROLE!$C21)</f>
        <v>#REF!</v>
      </c>
      <c r="M21" s="7" t="e">
        <f>COUNTIFS('PROJETO GPON'!$W$10:$W$4176,M$8,'PROJETO GPON'!$B$10:$B$4176,$B21,'PROJETO GPON'!#REF!,CONTROLE!$C21)</f>
        <v>#REF!</v>
      </c>
      <c r="N21" s="7" t="e">
        <f>COUNTIFS('PROJETO GPON'!$W$10:$W$4176,N$8,'PROJETO GPON'!$B$10:$B$4176,$B21,'PROJETO GPON'!#REF!,CONTROLE!$C21)</f>
        <v>#REF!</v>
      </c>
      <c r="O21" s="7" t="e">
        <f>COUNTIFS('PROJETO GPON'!$W$10:$W$4176,O$8,'PROJETO GPON'!$B$10:$B$4176,$B21,'PROJETO GPON'!#REF!,CONTROLE!$C21)</f>
        <v>#REF!</v>
      </c>
      <c r="P21" s="7" t="e">
        <f>COUNTIFS('PROJETO GPON'!$W$10:$W$4176,P$8,'PROJETO GPON'!$B$10:$B$4176,$B21,'PROJETO GPON'!#REF!,CONTROLE!$C21)</f>
        <v>#REF!</v>
      </c>
      <c r="Q21" s="7" t="e">
        <f>COUNTIFS('PROJETO GPON'!$W$10:$W$4176,Q$8,'PROJETO GPON'!$B$10:$B$4176,$B21,'PROJETO GPON'!#REF!,CONTROLE!$C21)</f>
        <v>#REF!</v>
      </c>
      <c r="R21" s="7" t="e">
        <f>COUNTIFS('PROJETO GPON'!$W$10:$W$4176,R$8,'PROJETO GPON'!$B$10:$B$4176,$B21,'PROJETO GPON'!#REF!,CONTROLE!$C21)</f>
        <v>#REF!</v>
      </c>
      <c r="S21" s="7" t="e">
        <f>COUNTIFS('PROJETO GPON'!$W$10:$W$4176,S$8,'PROJETO GPON'!$B$10:$B$4176,$B21,'PROJETO GPON'!#REF!,CONTROLE!$C21)</f>
        <v>#REF!</v>
      </c>
      <c r="T21" s="7" t="e">
        <f>COUNTIFS('PROJETO GPON'!$W$10:$W$4176,T$8,'PROJETO GPON'!$B$10:$B$4176,$B21,'PROJETO GPON'!#REF!,CONTROLE!$C21)</f>
        <v>#REF!</v>
      </c>
      <c r="U21" s="7" t="e">
        <f>COUNTIFS('PROJETO GPON'!$W$10:$W$4176,U$8,'PROJETO GPON'!$B$10:$B$4176,$B21,'PROJETO GPON'!#REF!,CONTROLE!$C21)</f>
        <v>#REF!</v>
      </c>
      <c r="V21" s="7" t="e">
        <f>COUNTIFS('PROJETO GPON'!$W$10:$W$4176,V$8,'PROJETO GPON'!$B$10:$B$4176,$B21,'PROJETO GPON'!#REF!,CONTROLE!$C21)</f>
        <v>#REF!</v>
      </c>
      <c r="W21" s="7" t="e">
        <f>COUNTIFS('PROJETO GPON'!$W$10:$W$4176,W$8,'PROJETO GPON'!$B$10:$B$4176,$B21,'PROJETO GPON'!#REF!,CONTROLE!$C21)</f>
        <v>#REF!</v>
      </c>
      <c r="X21" s="7" t="e">
        <f>COUNTIFS('PROJETO GPON'!$W$10:$W$4176,X$8,'PROJETO GPON'!$B$10:$B$4176,$B21,'PROJETO GPON'!#REF!,CONTROLE!$C21)</f>
        <v>#REF!</v>
      </c>
      <c r="Y21" s="7" t="e">
        <f>COUNTIFS('PROJETO GPON'!$W$10:$W$4176,Y$8,'PROJETO GPON'!$B$10:$B$4176,$B21,'PROJETO GPON'!#REF!,CONTROLE!$C21)</f>
        <v>#REF!</v>
      </c>
      <c r="Z21" s="7" t="e">
        <f>COUNTIFS('PROJETO GPON'!$W$10:$W$4176,Z$8,'PROJETO GPON'!$B$10:$B$4176,$B21,'PROJETO GPON'!#REF!,CONTROLE!$C21)</f>
        <v>#REF!</v>
      </c>
      <c r="AA21" s="7" t="e">
        <f>COUNTIFS('PROJETO GPON'!$W$10:$W$4176,AA$8,'PROJETO GPON'!$B$10:$B$4176,$B21,'PROJETO GPON'!#REF!,CONTROLE!$C21)</f>
        <v>#REF!</v>
      </c>
      <c r="AB21" s="7" t="e">
        <f>COUNTIFS('PROJETO GPON'!$W$10:$W$4176,AB$8,'PROJETO GPON'!$B$10:$B$4176,$B21,'PROJETO GPON'!#REF!,CONTROLE!$C21)</f>
        <v>#REF!</v>
      </c>
      <c r="AC21" s="7" t="e">
        <f>COUNTIFS('PROJETO GPON'!$W$10:$W$4176,AC$8,'PROJETO GPON'!$B$10:$B$4176,$B21,'PROJETO GPON'!#REF!,CONTROLE!$C21)</f>
        <v>#REF!</v>
      </c>
      <c r="AD21" s="7" t="e">
        <f>COUNTIFS('PROJETO GPON'!$W$10:$W$4176,AD$8,'PROJETO GPON'!$B$10:$B$4176,$B21,'PROJETO GPON'!#REF!,CONTROLE!$C21)</f>
        <v>#REF!</v>
      </c>
      <c r="AE21" s="7" t="e">
        <f>COUNTIFS('PROJETO GPON'!$W$10:$W$4176,AE$8,'PROJETO GPON'!$B$10:$B$4176,$B21,'PROJETO GPON'!#REF!,CONTROLE!$C21)</f>
        <v>#REF!</v>
      </c>
      <c r="AF21" s="7" t="e">
        <f>COUNTIFS('PROJETO GPON'!$W$10:$W$4176,AF$8,'PROJETO GPON'!$B$10:$B$4176,$B21,'PROJETO GPON'!#REF!,CONTROLE!$C21)</f>
        <v>#REF!</v>
      </c>
      <c r="AG21" s="7" t="e">
        <f>COUNTIFS('PROJETO GPON'!$W$10:$W$4176,AG$8,'PROJETO GPON'!$B$10:$B$4176,$B21,'PROJETO GPON'!#REF!,CONTROLE!$C21)</f>
        <v>#REF!</v>
      </c>
      <c r="AH21" s="7" t="e">
        <f>COUNTIFS('PROJETO GPON'!$W$10:$W$4176,AH$8,'PROJETO GPON'!$B$10:$B$4176,$B21,'PROJETO GPON'!#REF!,CONTROLE!$C21)</f>
        <v>#REF!</v>
      </c>
      <c r="AI21" s="7" t="e">
        <f>COUNTIFS('PROJETO GPON'!$W$10:$W$4176,AI$8,'PROJETO GPON'!$B$10:$B$4176,$B21,'PROJETO GPON'!#REF!,CONTROLE!$C21)</f>
        <v>#REF!</v>
      </c>
      <c r="AJ21" s="7" t="e">
        <f>COUNTIFS('PROJETO GPON'!$W$10:$W$4176,AJ$8,'PROJETO GPON'!$B$10:$B$4176,$B21,'PROJETO GPON'!#REF!,CONTROLE!$C21)</f>
        <v>#REF!</v>
      </c>
      <c r="AK21" s="7" t="e">
        <f>COUNTIFS('PROJETO GPON'!$W$10:$W$4176,AK$8,'PROJETO GPON'!$B$10:$B$4176,$B21,'PROJETO GPON'!#REF!,CONTROLE!$C21)</f>
        <v>#REF!</v>
      </c>
      <c r="AL21" s="7" t="e">
        <f>COUNTIFS('PROJETO GPON'!$W$10:$W$4176,AL$8,'PROJETO GPON'!$B$10:$B$4176,$B21,'PROJETO GPON'!#REF!,CONTROLE!$C21)</f>
        <v>#REF!</v>
      </c>
      <c r="AM21" s="7" t="e">
        <f>COUNTIFS('PROJETO GPON'!$W$10:$W$4176,AM$8,'PROJETO GPON'!$B$10:$B$4176,$B21,'PROJETO GPON'!#REF!,CONTROLE!$C21)</f>
        <v>#REF!</v>
      </c>
      <c r="AN21" s="7" t="e">
        <f>COUNTIFS('PROJETO GPON'!$W$10:$W$4176,AN$8,'PROJETO GPON'!$B$10:$B$4176,$B21,'PROJETO GPON'!#REF!,CONTROLE!$C21)</f>
        <v>#REF!</v>
      </c>
    </row>
    <row r="22" spans="2:54" x14ac:dyDescent="0.25">
      <c r="B22" s="104"/>
      <c r="C22" s="13" t="s">
        <v>30</v>
      </c>
      <c r="D22" s="14" t="e">
        <f>COUNTIFS('PROJETO GPON'!$W$10:$W$4176,D$8,'PROJETO GPON'!$B$10:$B$4176,$B21,'PROJETO GPON'!#REF!,CONTROLE!$C22)</f>
        <v>#REF!</v>
      </c>
      <c r="E22" s="14" t="e">
        <f>COUNTIFS('PROJETO GPON'!$W$10:$W$4176,E$8,'PROJETO GPON'!$B$10:$B$4176,$B21,'PROJETO GPON'!#REF!,CONTROLE!$C22)</f>
        <v>#REF!</v>
      </c>
      <c r="F22" s="14" t="e">
        <f>COUNTIFS('PROJETO GPON'!$W$10:$W$4176,F$8,'PROJETO GPON'!$B$10:$B$4176,$B21,'PROJETO GPON'!#REF!,CONTROLE!$C22)</f>
        <v>#REF!</v>
      </c>
      <c r="G22" s="14" t="e">
        <f>COUNTIFS('PROJETO GPON'!$W$10:$W$4176,G$8,'PROJETO GPON'!$B$10:$B$4176,$B21,'PROJETO GPON'!#REF!,CONTROLE!$C22)</f>
        <v>#REF!</v>
      </c>
      <c r="H22" s="14" t="e">
        <f>COUNTIFS('PROJETO GPON'!$W$10:$W$4176,H$8,'PROJETO GPON'!$B$10:$B$4176,$B21,'PROJETO GPON'!#REF!,CONTROLE!$C22)</f>
        <v>#REF!</v>
      </c>
      <c r="I22" s="14" t="e">
        <f>COUNTIFS('PROJETO GPON'!$W$10:$W$4176,I$8,'PROJETO GPON'!$B$10:$B$4176,$B21,'PROJETO GPON'!#REF!,CONTROLE!$C22)</f>
        <v>#REF!</v>
      </c>
      <c r="J22" s="14" t="e">
        <f>COUNTIFS('PROJETO GPON'!$W$10:$W$4176,J$8,'PROJETO GPON'!$B$10:$B$4176,$B21,'PROJETO GPON'!#REF!,CONTROLE!$C22)</f>
        <v>#REF!</v>
      </c>
      <c r="K22" s="14" t="e">
        <f>COUNTIFS('PROJETO GPON'!$W$10:$W$4176,K$8,'PROJETO GPON'!$B$10:$B$4176,$B21,'PROJETO GPON'!#REF!,CONTROLE!$C22)</f>
        <v>#REF!</v>
      </c>
      <c r="L22" s="14" t="e">
        <f>COUNTIFS('PROJETO GPON'!$W$10:$W$4176,L$8,'PROJETO GPON'!$B$10:$B$4176,$B21,'PROJETO GPON'!#REF!,CONTROLE!$C22)</f>
        <v>#REF!</v>
      </c>
      <c r="M22" s="14" t="e">
        <f>COUNTIFS('PROJETO GPON'!$W$10:$W$4176,M$8,'PROJETO GPON'!$B$10:$B$4176,$B21,'PROJETO GPON'!#REF!,CONTROLE!$C22)</f>
        <v>#REF!</v>
      </c>
      <c r="N22" s="14" t="e">
        <f>COUNTIFS('PROJETO GPON'!$W$10:$W$4176,N$8,'PROJETO GPON'!$B$10:$B$4176,$B21,'PROJETO GPON'!#REF!,CONTROLE!$C22)</f>
        <v>#REF!</v>
      </c>
      <c r="O22" s="14" t="e">
        <f>COUNTIFS('PROJETO GPON'!$W$10:$W$4176,O$8,'PROJETO GPON'!$B$10:$B$4176,$B21,'PROJETO GPON'!#REF!,CONTROLE!$C22)</f>
        <v>#REF!</v>
      </c>
      <c r="P22" s="14" t="e">
        <f>COUNTIFS('PROJETO GPON'!$W$10:$W$4176,P$8,'PROJETO GPON'!$B$10:$B$4176,$B21,'PROJETO GPON'!#REF!,CONTROLE!$C22)</f>
        <v>#REF!</v>
      </c>
      <c r="Q22" s="14" t="e">
        <f>COUNTIFS('PROJETO GPON'!$W$10:$W$4176,Q$8,'PROJETO GPON'!$B$10:$B$4176,$B21,'PROJETO GPON'!#REF!,CONTROLE!$C22)</f>
        <v>#REF!</v>
      </c>
      <c r="R22" s="14" t="e">
        <f>COUNTIFS('PROJETO GPON'!$W$10:$W$4176,R$8,'PROJETO GPON'!$B$10:$B$4176,$B21,'PROJETO GPON'!#REF!,CONTROLE!$C22)</f>
        <v>#REF!</v>
      </c>
      <c r="S22" s="14" t="e">
        <f>COUNTIFS('PROJETO GPON'!$W$10:$W$4176,S$8,'PROJETO GPON'!$B$10:$B$4176,$B21,'PROJETO GPON'!#REF!,CONTROLE!$C22)</f>
        <v>#REF!</v>
      </c>
      <c r="T22" s="14" t="e">
        <f>COUNTIFS('PROJETO GPON'!$W$10:$W$4176,T$8,'PROJETO GPON'!$B$10:$B$4176,$B21,'PROJETO GPON'!#REF!,CONTROLE!$C22)</f>
        <v>#REF!</v>
      </c>
      <c r="U22" s="14" t="e">
        <f>COUNTIFS('PROJETO GPON'!$W$10:$W$4176,U$8,'PROJETO GPON'!$B$10:$B$4176,$B21,'PROJETO GPON'!#REF!,CONTROLE!$C22)</f>
        <v>#REF!</v>
      </c>
      <c r="V22" s="14" t="e">
        <f>COUNTIFS('PROJETO GPON'!$W$10:$W$4176,V$8,'PROJETO GPON'!$B$10:$B$4176,$B21,'PROJETO GPON'!#REF!,CONTROLE!$C22)</f>
        <v>#REF!</v>
      </c>
      <c r="W22" s="14" t="e">
        <f>COUNTIFS('PROJETO GPON'!$W$10:$W$4176,W$8,'PROJETO GPON'!$B$10:$B$4176,$B21,'PROJETO GPON'!#REF!,CONTROLE!$C22)</f>
        <v>#REF!</v>
      </c>
      <c r="X22" s="14" t="e">
        <f>COUNTIFS('PROJETO GPON'!$W$10:$W$4176,X$8,'PROJETO GPON'!$B$10:$B$4176,$B21,'PROJETO GPON'!#REF!,CONTROLE!$C22)</f>
        <v>#REF!</v>
      </c>
      <c r="Y22" s="14" t="e">
        <f>COUNTIFS('PROJETO GPON'!$W$10:$W$4176,Y$8,'PROJETO GPON'!$B$10:$B$4176,$B21,'PROJETO GPON'!#REF!,CONTROLE!$C22)</f>
        <v>#REF!</v>
      </c>
      <c r="Z22" s="14" t="e">
        <f>COUNTIFS('PROJETO GPON'!$W$10:$W$4176,Z$8,'PROJETO GPON'!$B$10:$B$4176,$B21,'PROJETO GPON'!#REF!,CONTROLE!$C22)</f>
        <v>#REF!</v>
      </c>
      <c r="AA22" s="14" t="e">
        <f>COUNTIFS('PROJETO GPON'!$W$10:$W$4176,AA$8,'PROJETO GPON'!$B$10:$B$4176,$B21,'PROJETO GPON'!#REF!,CONTROLE!$C22)</f>
        <v>#REF!</v>
      </c>
      <c r="AB22" s="14" t="e">
        <f>COUNTIFS('PROJETO GPON'!$W$10:$W$4176,AB$8,'PROJETO GPON'!$B$10:$B$4176,$B21,'PROJETO GPON'!#REF!,CONTROLE!$C22)</f>
        <v>#REF!</v>
      </c>
      <c r="AC22" s="14" t="e">
        <f>COUNTIFS('PROJETO GPON'!$W$10:$W$4176,AC$8,'PROJETO GPON'!$B$10:$B$4176,$B21,'PROJETO GPON'!#REF!,CONTROLE!$C22)</f>
        <v>#REF!</v>
      </c>
      <c r="AD22" s="14" t="e">
        <f>COUNTIFS('PROJETO GPON'!$W$10:$W$4176,AD$8,'PROJETO GPON'!$B$10:$B$4176,$B21,'PROJETO GPON'!#REF!,CONTROLE!$C22)</f>
        <v>#REF!</v>
      </c>
      <c r="AE22" s="14" t="e">
        <f>COUNTIFS('PROJETO GPON'!$W$10:$W$4176,AE$8,'PROJETO GPON'!$B$10:$B$4176,$B21,'PROJETO GPON'!#REF!,CONTROLE!$C22)</f>
        <v>#REF!</v>
      </c>
      <c r="AF22" s="14" t="e">
        <f>COUNTIFS('PROJETO GPON'!$W$10:$W$4176,AF$8,'PROJETO GPON'!$B$10:$B$4176,$B21,'PROJETO GPON'!#REF!,CONTROLE!$C22)</f>
        <v>#REF!</v>
      </c>
      <c r="AG22" s="14" t="e">
        <f>COUNTIFS('PROJETO GPON'!$W$10:$W$4176,AG$8,'PROJETO GPON'!$B$10:$B$4176,$B21,'PROJETO GPON'!#REF!,CONTROLE!$C22)</f>
        <v>#REF!</v>
      </c>
      <c r="AH22" s="14" t="e">
        <f>COUNTIFS('PROJETO GPON'!$W$10:$W$4176,AH$8,'PROJETO GPON'!$B$10:$B$4176,$B21,'PROJETO GPON'!#REF!,CONTROLE!$C22)</f>
        <v>#REF!</v>
      </c>
      <c r="AI22" s="14" t="e">
        <f>COUNTIFS('PROJETO GPON'!$W$10:$W$4176,AI$8,'PROJETO GPON'!$B$10:$B$4176,$B21,'PROJETO GPON'!#REF!,CONTROLE!$C22)</f>
        <v>#REF!</v>
      </c>
      <c r="AJ22" s="14" t="e">
        <f>COUNTIFS('PROJETO GPON'!$W$10:$W$4176,AJ$8,'PROJETO GPON'!$B$10:$B$4176,$B21,'PROJETO GPON'!#REF!,CONTROLE!$C22)</f>
        <v>#REF!</v>
      </c>
      <c r="AK22" s="14" t="e">
        <f>COUNTIFS('PROJETO GPON'!$W$10:$W$4176,AK$8,'PROJETO GPON'!$B$10:$B$4176,$B21,'PROJETO GPON'!#REF!,CONTROLE!$C22)</f>
        <v>#REF!</v>
      </c>
      <c r="AL22" s="14" t="e">
        <f>COUNTIFS('PROJETO GPON'!$W$10:$W$4176,AL$8,'PROJETO GPON'!$B$10:$B$4176,$B21,'PROJETO GPON'!#REF!,CONTROLE!$C22)</f>
        <v>#REF!</v>
      </c>
      <c r="AM22" s="14" t="e">
        <f>COUNTIFS('PROJETO GPON'!$W$10:$W$4176,AM$8,'PROJETO GPON'!$B$10:$B$4176,$B21,'PROJETO GPON'!#REF!,CONTROLE!$C22)</f>
        <v>#REF!</v>
      </c>
      <c r="AN22" s="14" t="e">
        <f>COUNTIFS('PROJETO GPON'!$W$10:$W$4176,AN$8,'PROJETO GPON'!$B$10:$B$4176,$B21,'PROJETO GPON'!#REF!,CONTROLE!$C22)</f>
        <v>#REF!</v>
      </c>
    </row>
    <row r="23" spans="2:54" x14ac:dyDescent="0.25">
      <c r="B23" s="104"/>
      <c r="C23" s="13" t="s">
        <v>7</v>
      </c>
      <c r="D23" s="7" t="e">
        <f>COUNTIFS('PROJETO GPON'!$W$10:$W$4176,D$8,'PROJETO GPON'!$B$10:$B$4176,$B21,'PROJETO GPON'!#REF!,CONTROLE!$C23)</f>
        <v>#REF!</v>
      </c>
      <c r="E23" s="7" t="e">
        <f>COUNTIFS('PROJETO GPON'!$W$10:$W$4176,E$8,'PROJETO GPON'!$B$10:$B$4176,$B21,'PROJETO GPON'!#REF!,CONTROLE!$C23)</f>
        <v>#REF!</v>
      </c>
      <c r="F23" s="7" t="e">
        <f>COUNTIFS('PROJETO GPON'!$W$10:$W$4176,F$8,'PROJETO GPON'!$B$10:$B$4176,$B21,'PROJETO GPON'!#REF!,CONTROLE!$C23)</f>
        <v>#REF!</v>
      </c>
      <c r="G23" s="7" t="e">
        <f>COUNTIFS('PROJETO GPON'!$W$10:$W$4176,G$8,'PROJETO GPON'!$B$10:$B$4176,$B21,'PROJETO GPON'!#REF!,CONTROLE!$C23)</f>
        <v>#REF!</v>
      </c>
      <c r="H23" s="7" t="e">
        <f>COUNTIFS('PROJETO GPON'!$W$10:$W$4176,H$8,'PROJETO GPON'!$B$10:$B$4176,$B21,'PROJETO GPON'!#REF!,CONTROLE!$C23)</f>
        <v>#REF!</v>
      </c>
      <c r="I23" s="7" t="e">
        <f>COUNTIFS('PROJETO GPON'!$W$10:$W$4176,I$8,'PROJETO GPON'!$B$10:$B$4176,$B21,'PROJETO GPON'!#REF!,CONTROLE!$C23)</f>
        <v>#REF!</v>
      </c>
      <c r="J23" s="7" t="e">
        <f>COUNTIFS('PROJETO GPON'!$W$10:$W$4176,J$8,'PROJETO GPON'!$B$10:$B$4176,$B21,'PROJETO GPON'!#REF!,CONTROLE!$C23)</f>
        <v>#REF!</v>
      </c>
      <c r="K23" s="7" t="e">
        <f>COUNTIFS('PROJETO GPON'!$W$10:$W$4176,K$8,'PROJETO GPON'!$B$10:$B$4176,$B21,'PROJETO GPON'!#REF!,CONTROLE!$C23)</f>
        <v>#REF!</v>
      </c>
      <c r="L23" s="7" t="e">
        <f>COUNTIFS('PROJETO GPON'!$W$10:$W$4176,L$8,'PROJETO GPON'!$B$10:$B$4176,$B21,'PROJETO GPON'!#REF!,CONTROLE!$C23)</f>
        <v>#REF!</v>
      </c>
      <c r="M23" s="7" t="e">
        <f>COUNTIFS('PROJETO GPON'!$W$10:$W$4176,M$8,'PROJETO GPON'!$B$10:$B$4176,$B21,'PROJETO GPON'!#REF!,CONTROLE!$C23)</f>
        <v>#REF!</v>
      </c>
      <c r="N23" s="7" t="e">
        <f>COUNTIFS('PROJETO GPON'!$W$10:$W$4176,N$8,'PROJETO GPON'!$B$10:$B$4176,$B21,'PROJETO GPON'!#REF!,CONTROLE!$C23)</f>
        <v>#REF!</v>
      </c>
      <c r="O23" s="7" t="e">
        <f>COUNTIFS('PROJETO GPON'!$W$10:$W$4176,O$8,'PROJETO GPON'!$B$10:$B$4176,$B21,'PROJETO GPON'!#REF!,CONTROLE!$C23)</f>
        <v>#REF!</v>
      </c>
      <c r="P23" s="7" t="e">
        <f>COUNTIFS('PROJETO GPON'!$W$10:$W$4176,P$8,'PROJETO GPON'!$B$10:$B$4176,$B21,'PROJETO GPON'!#REF!,CONTROLE!$C23)</f>
        <v>#REF!</v>
      </c>
      <c r="Q23" s="7" t="e">
        <f>COUNTIFS('PROJETO GPON'!$W$10:$W$4176,Q$8,'PROJETO GPON'!$B$10:$B$4176,$B21,'PROJETO GPON'!#REF!,CONTROLE!$C23)</f>
        <v>#REF!</v>
      </c>
      <c r="R23" s="7" t="e">
        <f>COUNTIFS('PROJETO GPON'!$W$10:$W$4176,R$8,'PROJETO GPON'!$B$10:$B$4176,$B21,'PROJETO GPON'!#REF!,CONTROLE!$C23)</f>
        <v>#REF!</v>
      </c>
      <c r="S23" s="7" t="e">
        <f>COUNTIFS('PROJETO GPON'!$W$10:$W$4176,S$8,'PROJETO GPON'!$B$10:$B$4176,$B21,'PROJETO GPON'!#REF!,CONTROLE!$C23)</f>
        <v>#REF!</v>
      </c>
      <c r="T23" s="7" t="e">
        <f>COUNTIFS('PROJETO GPON'!$W$10:$W$4176,T$8,'PROJETO GPON'!$B$10:$B$4176,$B21,'PROJETO GPON'!#REF!,CONTROLE!$C23)</f>
        <v>#REF!</v>
      </c>
      <c r="U23" s="7" t="e">
        <f>COUNTIFS('PROJETO GPON'!$W$10:$W$4176,U$8,'PROJETO GPON'!$B$10:$B$4176,$B21,'PROJETO GPON'!#REF!,CONTROLE!$C23)</f>
        <v>#REF!</v>
      </c>
      <c r="V23" s="7" t="e">
        <f>COUNTIFS('PROJETO GPON'!$W$10:$W$4176,V$8,'PROJETO GPON'!$B$10:$B$4176,$B21,'PROJETO GPON'!#REF!,CONTROLE!$C23)</f>
        <v>#REF!</v>
      </c>
      <c r="W23" s="7" t="e">
        <f>COUNTIFS('PROJETO GPON'!$W$10:$W$4176,W$8,'PROJETO GPON'!$B$10:$B$4176,$B21,'PROJETO GPON'!#REF!,CONTROLE!$C23)</f>
        <v>#REF!</v>
      </c>
      <c r="X23" s="7" t="e">
        <f>COUNTIFS('PROJETO GPON'!$W$10:$W$4176,X$8,'PROJETO GPON'!$B$10:$B$4176,$B21,'PROJETO GPON'!#REF!,CONTROLE!$C23)</f>
        <v>#REF!</v>
      </c>
      <c r="Y23" s="7" t="e">
        <f>COUNTIFS('PROJETO GPON'!$W$10:$W$4176,Y$8,'PROJETO GPON'!$B$10:$B$4176,$B21,'PROJETO GPON'!#REF!,CONTROLE!$C23)</f>
        <v>#REF!</v>
      </c>
      <c r="Z23" s="7" t="e">
        <f>COUNTIFS('PROJETO GPON'!$W$10:$W$4176,Z$8,'PROJETO GPON'!$B$10:$B$4176,$B21,'PROJETO GPON'!#REF!,CONTROLE!$C23)</f>
        <v>#REF!</v>
      </c>
      <c r="AA23" s="7" t="e">
        <f>COUNTIFS('PROJETO GPON'!$W$10:$W$4176,AA$8,'PROJETO GPON'!$B$10:$B$4176,$B21,'PROJETO GPON'!#REF!,CONTROLE!$C23)</f>
        <v>#REF!</v>
      </c>
      <c r="AB23" s="7" t="e">
        <f>COUNTIFS('PROJETO GPON'!$W$10:$W$4176,AB$8,'PROJETO GPON'!$B$10:$B$4176,$B21,'PROJETO GPON'!#REF!,CONTROLE!$C23)</f>
        <v>#REF!</v>
      </c>
      <c r="AC23" s="7" t="e">
        <f>COUNTIFS('PROJETO GPON'!$W$10:$W$4176,AC$8,'PROJETO GPON'!$B$10:$B$4176,$B21,'PROJETO GPON'!#REF!,CONTROLE!$C23)</f>
        <v>#REF!</v>
      </c>
      <c r="AD23" s="7" t="e">
        <f>COUNTIFS('PROJETO GPON'!$W$10:$W$4176,AD$8,'PROJETO GPON'!$B$10:$B$4176,$B21,'PROJETO GPON'!#REF!,CONTROLE!$C23)</f>
        <v>#REF!</v>
      </c>
      <c r="AE23" s="7" t="e">
        <f>COUNTIFS('PROJETO GPON'!$W$10:$W$4176,AE$8,'PROJETO GPON'!$B$10:$B$4176,$B21,'PROJETO GPON'!#REF!,CONTROLE!$C23)</f>
        <v>#REF!</v>
      </c>
      <c r="AF23" s="7" t="e">
        <f>COUNTIFS('PROJETO GPON'!$W$10:$W$4176,AF$8,'PROJETO GPON'!$B$10:$B$4176,$B21,'PROJETO GPON'!#REF!,CONTROLE!$C23)</f>
        <v>#REF!</v>
      </c>
      <c r="AG23" s="7" t="e">
        <f>COUNTIFS('PROJETO GPON'!$W$10:$W$4176,AG$8,'PROJETO GPON'!$B$10:$B$4176,$B21,'PROJETO GPON'!#REF!,CONTROLE!$C23)</f>
        <v>#REF!</v>
      </c>
      <c r="AH23" s="7" t="e">
        <f>COUNTIFS('PROJETO GPON'!$W$10:$W$4176,AH$8,'PROJETO GPON'!$B$10:$B$4176,$B21,'PROJETO GPON'!#REF!,CONTROLE!$C23)</f>
        <v>#REF!</v>
      </c>
      <c r="AI23" s="7" t="e">
        <f>COUNTIFS('PROJETO GPON'!$W$10:$W$4176,AI$8,'PROJETO GPON'!$B$10:$B$4176,$B21,'PROJETO GPON'!#REF!,CONTROLE!$C23)</f>
        <v>#REF!</v>
      </c>
      <c r="AJ23" s="7" t="e">
        <f>COUNTIFS('PROJETO GPON'!$W$10:$W$4176,AJ$8,'PROJETO GPON'!$B$10:$B$4176,$B21,'PROJETO GPON'!#REF!,CONTROLE!$C23)</f>
        <v>#REF!</v>
      </c>
      <c r="AK23" s="7" t="e">
        <f>COUNTIFS('PROJETO GPON'!$W$10:$W$4176,AK$8,'PROJETO GPON'!$B$10:$B$4176,$B21,'PROJETO GPON'!#REF!,CONTROLE!$C23)</f>
        <v>#REF!</v>
      </c>
      <c r="AL23" s="7" t="e">
        <f>COUNTIFS('PROJETO GPON'!$W$10:$W$4176,AL$8,'PROJETO GPON'!$B$10:$B$4176,$B21,'PROJETO GPON'!#REF!,CONTROLE!$C23)</f>
        <v>#REF!</v>
      </c>
      <c r="AM23" s="7" t="e">
        <f>COUNTIFS('PROJETO GPON'!$W$10:$W$4176,AM$8,'PROJETO GPON'!$B$10:$B$4176,$B21,'PROJETO GPON'!#REF!,CONTROLE!$C23)</f>
        <v>#REF!</v>
      </c>
      <c r="AN23" s="7" t="e">
        <f>COUNTIFS('PROJETO GPON'!$W$10:$W$4176,AN$8,'PROJETO GPON'!$B$10:$B$4176,$B21,'PROJETO GPON'!#REF!,CONTROLE!$C23)</f>
        <v>#REF!</v>
      </c>
    </row>
    <row r="24" spans="2:54" x14ac:dyDescent="0.25">
      <c r="B24" s="105"/>
      <c r="C24" s="13" t="s">
        <v>32</v>
      </c>
      <c r="D24" s="14" t="e">
        <f>COUNTIFS('PROJETO GPON'!$W$10:$W$4176,D$8,'PROJETO GPON'!$B$10:$B$4176,$B21,'PROJETO GPON'!#REF!,CONTROLE!$C24)</f>
        <v>#REF!</v>
      </c>
      <c r="E24" s="14" t="e">
        <f>COUNTIFS('PROJETO GPON'!$W$10:$W$4176,E$8,'PROJETO GPON'!$B$10:$B$4176,$B21,'PROJETO GPON'!#REF!,CONTROLE!$C24)</f>
        <v>#REF!</v>
      </c>
      <c r="F24" s="14" t="e">
        <f>COUNTIFS('PROJETO GPON'!$W$10:$W$4176,F$8,'PROJETO GPON'!$B$10:$B$4176,$B21,'PROJETO GPON'!#REF!,CONTROLE!$C24)</f>
        <v>#REF!</v>
      </c>
      <c r="G24" s="14" t="e">
        <f>COUNTIFS('PROJETO GPON'!$W$10:$W$4176,G$8,'PROJETO GPON'!$B$10:$B$4176,$B21,'PROJETO GPON'!#REF!,CONTROLE!$C24)</f>
        <v>#REF!</v>
      </c>
      <c r="H24" s="14" t="e">
        <f>COUNTIFS('PROJETO GPON'!$W$10:$W$4176,H$8,'PROJETO GPON'!$B$10:$B$4176,$B21,'PROJETO GPON'!#REF!,CONTROLE!$C24)</f>
        <v>#REF!</v>
      </c>
      <c r="I24" s="14" t="e">
        <f>COUNTIFS('PROJETO GPON'!$W$10:$W$4176,I$8,'PROJETO GPON'!$B$10:$B$4176,$B21,'PROJETO GPON'!#REF!,CONTROLE!$C24)</f>
        <v>#REF!</v>
      </c>
      <c r="J24" s="14" t="e">
        <f>COUNTIFS('PROJETO GPON'!$W$10:$W$4176,J$8,'PROJETO GPON'!$B$10:$B$4176,$B21,'PROJETO GPON'!#REF!,CONTROLE!$C24)</f>
        <v>#REF!</v>
      </c>
      <c r="K24" s="14" t="e">
        <f>COUNTIFS('PROJETO GPON'!$W$10:$W$4176,K$8,'PROJETO GPON'!$B$10:$B$4176,$B21,'PROJETO GPON'!#REF!,CONTROLE!$C24)</f>
        <v>#REF!</v>
      </c>
      <c r="L24" s="14" t="e">
        <f>COUNTIFS('PROJETO GPON'!$W$10:$W$4176,L$8,'PROJETO GPON'!$B$10:$B$4176,$B21,'PROJETO GPON'!#REF!,CONTROLE!$C24)</f>
        <v>#REF!</v>
      </c>
      <c r="M24" s="14" t="e">
        <f>COUNTIFS('PROJETO GPON'!$W$10:$W$4176,M$8,'PROJETO GPON'!$B$10:$B$4176,$B21,'PROJETO GPON'!#REF!,CONTROLE!$C24)</f>
        <v>#REF!</v>
      </c>
      <c r="N24" s="14" t="e">
        <f>COUNTIFS('PROJETO GPON'!$W$10:$W$4176,N$8,'PROJETO GPON'!$B$10:$B$4176,$B21,'PROJETO GPON'!#REF!,CONTROLE!$C24)</f>
        <v>#REF!</v>
      </c>
      <c r="O24" s="14" t="e">
        <f>COUNTIFS('PROJETO GPON'!$W$10:$W$4176,O$8,'PROJETO GPON'!$B$10:$B$4176,$B21,'PROJETO GPON'!#REF!,CONTROLE!$C24)</f>
        <v>#REF!</v>
      </c>
      <c r="P24" s="14" t="e">
        <f>COUNTIFS('PROJETO GPON'!$W$10:$W$4176,P$8,'PROJETO GPON'!$B$10:$B$4176,$B21,'PROJETO GPON'!#REF!,CONTROLE!$C24)</f>
        <v>#REF!</v>
      </c>
      <c r="Q24" s="14" t="e">
        <f>COUNTIFS('PROJETO GPON'!$W$10:$W$4176,Q$8,'PROJETO GPON'!$B$10:$B$4176,$B21,'PROJETO GPON'!#REF!,CONTROLE!$C24)</f>
        <v>#REF!</v>
      </c>
      <c r="R24" s="14" t="e">
        <f>COUNTIFS('PROJETO GPON'!$W$10:$W$4176,R$8,'PROJETO GPON'!$B$10:$B$4176,$B21,'PROJETO GPON'!#REF!,CONTROLE!$C24)</f>
        <v>#REF!</v>
      </c>
      <c r="S24" s="14" t="e">
        <f>COUNTIFS('PROJETO GPON'!$W$10:$W$4176,S$8,'PROJETO GPON'!$B$10:$B$4176,$B21,'PROJETO GPON'!#REF!,CONTROLE!$C24)</f>
        <v>#REF!</v>
      </c>
      <c r="T24" s="14" t="e">
        <f>COUNTIFS('PROJETO GPON'!$W$10:$W$4176,T$8,'PROJETO GPON'!$B$10:$B$4176,$B21,'PROJETO GPON'!#REF!,CONTROLE!$C24)</f>
        <v>#REF!</v>
      </c>
      <c r="U24" s="14" t="e">
        <f>COUNTIFS('PROJETO GPON'!$W$10:$W$4176,U$8,'PROJETO GPON'!$B$10:$B$4176,$B21,'PROJETO GPON'!#REF!,CONTROLE!$C24)</f>
        <v>#REF!</v>
      </c>
      <c r="V24" s="14" t="e">
        <f>COUNTIFS('PROJETO GPON'!$W$10:$W$4176,V$8,'PROJETO GPON'!$B$10:$B$4176,$B21,'PROJETO GPON'!#REF!,CONTROLE!$C24)</f>
        <v>#REF!</v>
      </c>
      <c r="W24" s="14" t="e">
        <f>COUNTIFS('PROJETO GPON'!$W$10:$W$4176,W$8,'PROJETO GPON'!$B$10:$B$4176,$B21,'PROJETO GPON'!#REF!,CONTROLE!$C24)</f>
        <v>#REF!</v>
      </c>
      <c r="X24" s="14" t="e">
        <f>COUNTIFS('PROJETO GPON'!$W$10:$W$4176,X$8,'PROJETO GPON'!$B$10:$B$4176,$B21,'PROJETO GPON'!#REF!,CONTROLE!$C24)</f>
        <v>#REF!</v>
      </c>
      <c r="Y24" s="14" t="e">
        <f>COUNTIFS('PROJETO GPON'!$W$10:$W$4176,Y$8,'PROJETO GPON'!$B$10:$B$4176,$B21,'PROJETO GPON'!#REF!,CONTROLE!$C24)</f>
        <v>#REF!</v>
      </c>
      <c r="Z24" s="14" t="e">
        <f>COUNTIFS('PROJETO GPON'!$W$10:$W$4176,Z$8,'PROJETO GPON'!$B$10:$B$4176,$B21,'PROJETO GPON'!#REF!,CONTROLE!$C24)</f>
        <v>#REF!</v>
      </c>
      <c r="AA24" s="14" t="e">
        <f>COUNTIFS('PROJETO GPON'!$W$10:$W$4176,AA$8,'PROJETO GPON'!$B$10:$B$4176,$B21,'PROJETO GPON'!#REF!,CONTROLE!$C24)</f>
        <v>#REF!</v>
      </c>
      <c r="AB24" s="14" t="e">
        <f>COUNTIFS('PROJETO GPON'!$W$10:$W$4176,AB$8,'PROJETO GPON'!$B$10:$B$4176,$B21,'PROJETO GPON'!#REF!,CONTROLE!$C24)</f>
        <v>#REF!</v>
      </c>
      <c r="AC24" s="14" t="e">
        <f>COUNTIFS('PROJETO GPON'!$W$10:$W$4176,AC$8,'PROJETO GPON'!$B$10:$B$4176,$B21,'PROJETO GPON'!#REF!,CONTROLE!$C24)</f>
        <v>#REF!</v>
      </c>
      <c r="AD24" s="14" t="e">
        <f>COUNTIFS('PROJETO GPON'!$W$10:$W$4176,AD$8,'PROJETO GPON'!$B$10:$B$4176,$B21,'PROJETO GPON'!#REF!,CONTROLE!$C24)</f>
        <v>#REF!</v>
      </c>
      <c r="AE24" s="14" t="e">
        <f>COUNTIFS('PROJETO GPON'!$W$10:$W$4176,AE$8,'PROJETO GPON'!$B$10:$B$4176,$B21,'PROJETO GPON'!#REF!,CONTROLE!$C24)</f>
        <v>#REF!</v>
      </c>
      <c r="AF24" s="14" t="e">
        <f>COUNTIFS('PROJETO GPON'!$W$10:$W$4176,AF$8,'PROJETO GPON'!$B$10:$B$4176,$B21,'PROJETO GPON'!#REF!,CONTROLE!$C24)</f>
        <v>#REF!</v>
      </c>
      <c r="AG24" s="14" t="e">
        <f>COUNTIFS('PROJETO GPON'!$W$10:$W$4176,AG$8,'PROJETO GPON'!$B$10:$B$4176,$B21,'PROJETO GPON'!#REF!,CONTROLE!$C24)</f>
        <v>#REF!</v>
      </c>
      <c r="AH24" s="14" t="e">
        <f>COUNTIFS('PROJETO GPON'!$W$10:$W$4176,AH$8,'PROJETO GPON'!$B$10:$B$4176,$B21,'PROJETO GPON'!#REF!,CONTROLE!$C24)</f>
        <v>#REF!</v>
      </c>
      <c r="AI24" s="14" t="e">
        <f>COUNTIFS('PROJETO GPON'!$W$10:$W$4176,AI$8,'PROJETO GPON'!$B$10:$B$4176,$B21,'PROJETO GPON'!#REF!,CONTROLE!$C24)</f>
        <v>#REF!</v>
      </c>
      <c r="AJ24" s="14" t="e">
        <f>COUNTIFS('PROJETO GPON'!$W$10:$W$4176,AJ$8,'PROJETO GPON'!$B$10:$B$4176,$B21,'PROJETO GPON'!#REF!,CONTROLE!$C24)</f>
        <v>#REF!</v>
      </c>
      <c r="AK24" s="14" t="e">
        <f>COUNTIFS('PROJETO GPON'!$W$10:$W$4176,AK$8,'PROJETO GPON'!$B$10:$B$4176,$B21,'PROJETO GPON'!#REF!,CONTROLE!$C24)</f>
        <v>#REF!</v>
      </c>
      <c r="AL24" s="14" t="e">
        <f>COUNTIFS('PROJETO GPON'!$W$10:$W$4176,AL$8,'PROJETO GPON'!$B$10:$B$4176,$B21,'PROJETO GPON'!#REF!,CONTROLE!$C24)</f>
        <v>#REF!</v>
      </c>
      <c r="AM24" s="14" t="e">
        <f>COUNTIFS('PROJETO GPON'!$W$10:$W$4176,AM$8,'PROJETO GPON'!$B$10:$B$4176,$B21,'PROJETO GPON'!#REF!,CONTROLE!$C24)</f>
        <v>#REF!</v>
      </c>
      <c r="AN24" s="14" t="e">
        <f>COUNTIFS('PROJETO GPON'!$W$10:$W$4176,AN$8,'PROJETO GPON'!$B$10:$B$4176,$B21,'PROJETO GPON'!#REF!,CONTROLE!$C24)</f>
        <v>#REF!</v>
      </c>
    </row>
    <row r="25" spans="2:54" x14ac:dyDescent="0.25">
      <c r="B25" s="103" t="s">
        <v>106</v>
      </c>
      <c r="C25" s="13" t="s">
        <v>1</v>
      </c>
      <c r="D25" s="7" t="e">
        <f>COUNTIFS('PROJETO GPON'!$W$10:$W$4176,D$8,'PROJETO GPON'!$B$10:$B$4176,$B25,'PROJETO GPON'!#REF!,CONTROLE!$C25)</f>
        <v>#REF!</v>
      </c>
      <c r="E25" s="7" t="e">
        <f>COUNTIFS('PROJETO GPON'!$W$10:$W$4176,E$8,'PROJETO GPON'!$B$10:$B$4176,$B25,'PROJETO GPON'!#REF!,CONTROLE!$C25)</f>
        <v>#REF!</v>
      </c>
      <c r="F25" s="7" t="e">
        <f>COUNTIFS('PROJETO GPON'!$W$10:$W$4176,F$8,'PROJETO GPON'!$B$10:$B$4176,$B25,'PROJETO GPON'!#REF!,CONTROLE!$C25)</f>
        <v>#REF!</v>
      </c>
      <c r="G25" s="7" t="e">
        <f>COUNTIFS('PROJETO GPON'!$W$10:$W$4176,G$8,'PROJETO GPON'!$B$10:$B$4176,$B25,'PROJETO GPON'!#REF!,CONTROLE!$C25)</f>
        <v>#REF!</v>
      </c>
      <c r="H25" s="7" t="e">
        <f>COUNTIFS('PROJETO GPON'!$W$10:$W$4176,H$8,'PROJETO GPON'!$B$10:$B$4176,$B25,'PROJETO GPON'!#REF!,CONTROLE!$C25)</f>
        <v>#REF!</v>
      </c>
      <c r="I25" s="7" t="e">
        <f>COUNTIFS('PROJETO GPON'!$W$10:$W$4176,I$8,'PROJETO GPON'!$B$10:$B$4176,$B25,'PROJETO GPON'!#REF!,CONTROLE!$C25)</f>
        <v>#REF!</v>
      </c>
      <c r="J25" s="7" t="e">
        <f>COUNTIFS('PROJETO GPON'!$W$10:$W$4176,J$8,'PROJETO GPON'!$B$10:$B$4176,$B25,'PROJETO GPON'!#REF!,CONTROLE!$C25)</f>
        <v>#REF!</v>
      </c>
      <c r="K25" s="7" t="e">
        <f>COUNTIFS('PROJETO GPON'!$W$10:$W$4176,K$8,'PROJETO GPON'!$B$10:$B$4176,$B25,'PROJETO GPON'!#REF!,CONTROLE!$C25)</f>
        <v>#REF!</v>
      </c>
      <c r="L25" s="7" t="e">
        <f>COUNTIFS('PROJETO GPON'!$W$10:$W$4176,L$8,'PROJETO GPON'!$B$10:$B$4176,$B25,'PROJETO GPON'!#REF!,CONTROLE!$C25)</f>
        <v>#REF!</v>
      </c>
      <c r="M25" s="7" t="e">
        <f>COUNTIFS('PROJETO GPON'!$W$10:$W$4176,M$8,'PROJETO GPON'!$B$10:$B$4176,$B25,'PROJETO GPON'!#REF!,CONTROLE!$C25)</f>
        <v>#REF!</v>
      </c>
      <c r="N25" s="7" t="e">
        <f>COUNTIFS('PROJETO GPON'!$W$10:$W$4176,N$8,'PROJETO GPON'!$B$10:$B$4176,$B25,'PROJETO GPON'!#REF!,CONTROLE!$C25)</f>
        <v>#REF!</v>
      </c>
      <c r="O25" s="7" t="e">
        <f>COUNTIFS('PROJETO GPON'!$W$10:$W$4176,O$8,'PROJETO GPON'!$B$10:$B$4176,$B25,'PROJETO GPON'!#REF!,CONTROLE!$C25)</f>
        <v>#REF!</v>
      </c>
      <c r="P25" s="7" t="e">
        <f>COUNTIFS('PROJETO GPON'!$W$10:$W$4176,P$8,'PROJETO GPON'!$B$10:$B$4176,$B25,'PROJETO GPON'!#REF!,CONTROLE!$C25)</f>
        <v>#REF!</v>
      </c>
      <c r="Q25" s="7" t="e">
        <f>COUNTIFS('PROJETO GPON'!$W$10:$W$4176,Q$8,'PROJETO GPON'!$B$10:$B$4176,$B25,'PROJETO GPON'!#REF!,CONTROLE!$C25)</f>
        <v>#REF!</v>
      </c>
      <c r="R25" s="7" t="e">
        <f>COUNTIFS('PROJETO GPON'!$W$10:$W$4176,R$8,'PROJETO GPON'!$B$10:$B$4176,$B25,'PROJETO GPON'!#REF!,CONTROLE!$C25)</f>
        <v>#REF!</v>
      </c>
      <c r="S25" s="7" t="e">
        <f>COUNTIFS('PROJETO GPON'!$W$10:$W$4176,S$8,'PROJETO GPON'!$B$10:$B$4176,$B25,'PROJETO GPON'!#REF!,CONTROLE!$C25)</f>
        <v>#REF!</v>
      </c>
      <c r="T25" s="7" t="e">
        <f>COUNTIFS('PROJETO GPON'!$W$10:$W$4176,T$8,'PROJETO GPON'!$B$10:$B$4176,$B25,'PROJETO GPON'!#REF!,CONTROLE!$C25)</f>
        <v>#REF!</v>
      </c>
      <c r="U25" s="7" t="e">
        <f>COUNTIFS('PROJETO GPON'!$W$10:$W$4176,U$8,'PROJETO GPON'!$B$10:$B$4176,$B25,'PROJETO GPON'!#REF!,CONTROLE!$C25)</f>
        <v>#REF!</v>
      </c>
      <c r="V25" s="7" t="e">
        <f>COUNTIFS('PROJETO GPON'!$W$10:$W$4176,V$8,'PROJETO GPON'!$B$10:$B$4176,$B25,'PROJETO GPON'!#REF!,CONTROLE!$C25)</f>
        <v>#REF!</v>
      </c>
      <c r="W25" s="7" t="e">
        <f>COUNTIFS('PROJETO GPON'!$W$10:$W$4176,W$8,'PROJETO GPON'!$B$10:$B$4176,$B25,'PROJETO GPON'!#REF!,CONTROLE!$C25)</f>
        <v>#REF!</v>
      </c>
      <c r="X25" s="7" t="e">
        <f>COUNTIFS('PROJETO GPON'!$W$10:$W$4176,X$8,'PROJETO GPON'!$B$10:$B$4176,$B25,'PROJETO GPON'!#REF!,CONTROLE!$C25)</f>
        <v>#REF!</v>
      </c>
      <c r="Y25" s="7" t="e">
        <f>COUNTIFS('PROJETO GPON'!$W$10:$W$4176,Y$8,'PROJETO GPON'!$B$10:$B$4176,$B25,'PROJETO GPON'!#REF!,CONTROLE!$C25)</f>
        <v>#REF!</v>
      </c>
      <c r="Z25" s="7" t="e">
        <f>COUNTIFS('PROJETO GPON'!$W$10:$W$4176,Z$8,'PROJETO GPON'!$B$10:$B$4176,$B25,'PROJETO GPON'!#REF!,CONTROLE!$C25)</f>
        <v>#REF!</v>
      </c>
      <c r="AA25" s="7" t="e">
        <f>COUNTIFS('PROJETO GPON'!$W$10:$W$4176,AA$8,'PROJETO GPON'!$B$10:$B$4176,$B25,'PROJETO GPON'!#REF!,CONTROLE!$C25)</f>
        <v>#REF!</v>
      </c>
      <c r="AB25" s="7" t="e">
        <f>COUNTIFS('PROJETO GPON'!$W$10:$W$4176,AB$8,'PROJETO GPON'!$B$10:$B$4176,$B25,'PROJETO GPON'!#REF!,CONTROLE!$C25)</f>
        <v>#REF!</v>
      </c>
      <c r="AC25" s="7" t="e">
        <f>COUNTIFS('PROJETO GPON'!$W$10:$W$4176,AC$8,'PROJETO GPON'!$B$10:$B$4176,$B25,'PROJETO GPON'!#REF!,CONTROLE!$C25)</f>
        <v>#REF!</v>
      </c>
      <c r="AD25" s="7" t="e">
        <f>COUNTIFS('PROJETO GPON'!$W$10:$W$4176,AD$8,'PROJETO GPON'!$B$10:$B$4176,$B25,'PROJETO GPON'!#REF!,CONTROLE!$C25)</f>
        <v>#REF!</v>
      </c>
      <c r="AE25" s="7" t="e">
        <f>COUNTIFS('PROJETO GPON'!$W$10:$W$4176,AE$8,'PROJETO GPON'!$B$10:$B$4176,$B25,'PROJETO GPON'!#REF!,CONTROLE!$C25)</f>
        <v>#REF!</v>
      </c>
      <c r="AF25" s="7" t="e">
        <f>COUNTIFS('PROJETO GPON'!$W$10:$W$4176,AF$8,'PROJETO GPON'!$B$10:$B$4176,$B25,'PROJETO GPON'!#REF!,CONTROLE!$C25)</f>
        <v>#REF!</v>
      </c>
      <c r="AG25" s="7" t="e">
        <f>COUNTIFS('PROJETO GPON'!$W$10:$W$4176,AG$8,'PROJETO GPON'!$B$10:$B$4176,$B25,'PROJETO GPON'!#REF!,CONTROLE!$C25)</f>
        <v>#REF!</v>
      </c>
      <c r="AH25" s="7" t="e">
        <f>COUNTIFS('PROJETO GPON'!$W$10:$W$4176,AH$8,'PROJETO GPON'!$B$10:$B$4176,$B25,'PROJETO GPON'!#REF!,CONTROLE!$C25)</f>
        <v>#REF!</v>
      </c>
      <c r="AI25" s="7" t="e">
        <f>COUNTIFS('PROJETO GPON'!$W$10:$W$4176,AI$8,'PROJETO GPON'!$B$10:$B$4176,$B25,'PROJETO GPON'!#REF!,CONTROLE!$C25)</f>
        <v>#REF!</v>
      </c>
      <c r="AJ25" s="7" t="e">
        <f>COUNTIFS('PROJETO GPON'!$W$10:$W$4176,AJ$8,'PROJETO GPON'!$B$10:$B$4176,$B25,'PROJETO GPON'!#REF!,CONTROLE!$C25)</f>
        <v>#REF!</v>
      </c>
      <c r="AK25" s="7" t="e">
        <f>COUNTIFS('PROJETO GPON'!$W$10:$W$4176,AK$8,'PROJETO GPON'!$B$10:$B$4176,$B25,'PROJETO GPON'!#REF!,CONTROLE!$C25)</f>
        <v>#REF!</v>
      </c>
      <c r="AL25" s="7" t="e">
        <f>COUNTIFS('PROJETO GPON'!$W$10:$W$4176,AL$8,'PROJETO GPON'!$B$10:$B$4176,$B25,'PROJETO GPON'!#REF!,CONTROLE!$C25)</f>
        <v>#REF!</v>
      </c>
      <c r="AM25" s="7" t="e">
        <f>COUNTIFS('PROJETO GPON'!$W$10:$W$4176,AM$8,'PROJETO GPON'!$B$10:$B$4176,$B25,'PROJETO GPON'!#REF!,CONTROLE!$C25)</f>
        <v>#REF!</v>
      </c>
      <c r="AN25" s="7" t="e">
        <f>COUNTIFS('PROJETO GPON'!$W$10:$W$4176,AN$8,'PROJETO GPON'!$B$10:$B$4176,$B25,'PROJETO GPON'!#REF!,CONTROLE!$C25)</f>
        <v>#REF!</v>
      </c>
    </row>
    <row r="26" spans="2:54" x14ac:dyDescent="0.25">
      <c r="B26" s="104"/>
      <c r="C26" s="13" t="s">
        <v>30</v>
      </c>
      <c r="D26" s="14" t="e">
        <f>COUNTIFS('PROJETO GPON'!$W$10:$W$4176,D$8,'PROJETO GPON'!$B$10:$B$4176,$B25,'PROJETO GPON'!#REF!,CONTROLE!$C26)</f>
        <v>#REF!</v>
      </c>
      <c r="E26" s="14" t="e">
        <f>COUNTIFS('PROJETO GPON'!$W$10:$W$4176,E$8,'PROJETO GPON'!$B$10:$B$4176,$B25,'PROJETO GPON'!#REF!,CONTROLE!$C26)</f>
        <v>#REF!</v>
      </c>
      <c r="F26" s="14" t="e">
        <f>COUNTIFS('PROJETO GPON'!$W$10:$W$4176,F$8,'PROJETO GPON'!$B$10:$B$4176,$B25,'PROJETO GPON'!#REF!,CONTROLE!$C26)</f>
        <v>#REF!</v>
      </c>
      <c r="G26" s="14" t="e">
        <f>COUNTIFS('PROJETO GPON'!$W$10:$W$4176,G$8,'PROJETO GPON'!$B$10:$B$4176,$B25,'PROJETO GPON'!#REF!,CONTROLE!$C26)</f>
        <v>#REF!</v>
      </c>
      <c r="H26" s="14" t="e">
        <f>COUNTIFS('PROJETO GPON'!$W$10:$W$4176,H$8,'PROJETO GPON'!$B$10:$B$4176,$B25,'PROJETO GPON'!#REF!,CONTROLE!$C26)</f>
        <v>#REF!</v>
      </c>
      <c r="I26" s="14" t="e">
        <f>COUNTIFS('PROJETO GPON'!$W$10:$W$4176,I$8,'PROJETO GPON'!$B$10:$B$4176,$B25,'PROJETO GPON'!#REF!,CONTROLE!$C26)</f>
        <v>#REF!</v>
      </c>
      <c r="J26" s="14" t="e">
        <f>COUNTIFS('PROJETO GPON'!$W$10:$W$4176,J$8,'PROJETO GPON'!$B$10:$B$4176,$B25,'PROJETO GPON'!#REF!,CONTROLE!$C26)</f>
        <v>#REF!</v>
      </c>
      <c r="K26" s="14" t="e">
        <f>COUNTIFS('PROJETO GPON'!$W$10:$W$4176,K$8,'PROJETO GPON'!$B$10:$B$4176,$B25,'PROJETO GPON'!#REF!,CONTROLE!$C26)</f>
        <v>#REF!</v>
      </c>
      <c r="L26" s="14" t="e">
        <f>COUNTIFS('PROJETO GPON'!$W$10:$W$4176,L$8,'PROJETO GPON'!$B$10:$B$4176,$B25,'PROJETO GPON'!#REF!,CONTROLE!$C26)</f>
        <v>#REF!</v>
      </c>
      <c r="M26" s="14" t="e">
        <f>COUNTIFS('PROJETO GPON'!$W$10:$W$4176,M$8,'PROJETO GPON'!$B$10:$B$4176,$B25,'PROJETO GPON'!#REF!,CONTROLE!$C26)</f>
        <v>#REF!</v>
      </c>
      <c r="N26" s="14" t="e">
        <f>COUNTIFS('PROJETO GPON'!$W$10:$W$4176,N$8,'PROJETO GPON'!$B$10:$B$4176,$B25,'PROJETO GPON'!#REF!,CONTROLE!$C26)</f>
        <v>#REF!</v>
      </c>
      <c r="O26" s="14" t="e">
        <f>COUNTIFS('PROJETO GPON'!$W$10:$W$4176,O$8,'PROJETO GPON'!$B$10:$B$4176,$B25,'PROJETO GPON'!#REF!,CONTROLE!$C26)</f>
        <v>#REF!</v>
      </c>
      <c r="P26" s="14" t="e">
        <f>COUNTIFS('PROJETO GPON'!$W$10:$W$4176,P$8,'PROJETO GPON'!$B$10:$B$4176,$B25,'PROJETO GPON'!#REF!,CONTROLE!$C26)</f>
        <v>#REF!</v>
      </c>
      <c r="Q26" s="14" t="e">
        <f>COUNTIFS('PROJETO GPON'!$W$10:$W$4176,Q$8,'PROJETO GPON'!$B$10:$B$4176,$B25,'PROJETO GPON'!#REF!,CONTROLE!$C26)</f>
        <v>#REF!</v>
      </c>
      <c r="R26" s="14" t="e">
        <f>COUNTIFS('PROJETO GPON'!$W$10:$W$4176,R$8,'PROJETO GPON'!$B$10:$B$4176,$B25,'PROJETO GPON'!#REF!,CONTROLE!$C26)</f>
        <v>#REF!</v>
      </c>
      <c r="S26" s="14" t="e">
        <f>COUNTIFS('PROJETO GPON'!$W$10:$W$4176,S$8,'PROJETO GPON'!$B$10:$B$4176,$B25,'PROJETO GPON'!#REF!,CONTROLE!$C26)</f>
        <v>#REF!</v>
      </c>
      <c r="T26" s="14" t="e">
        <f>COUNTIFS('PROJETO GPON'!$W$10:$W$4176,T$8,'PROJETO GPON'!$B$10:$B$4176,$B25,'PROJETO GPON'!#REF!,CONTROLE!$C26)</f>
        <v>#REF!</v>
      </c>
      <c r="U26" s="14" t="e">
        <f>COUNTIFS('PROJETO GPON'!$W$10:$W$4176,U$8,'PROJETO GPON'!$B$10:$B$4176,$B25,'PROJETO GPON'!#REF!,CONTROLE!$C26)</f>
        <v>#REF!</v>
      </c>
      <c r="V26" s="14" t="e">
        <f>COUNTIFS('PROJETO GPON'!$W$10:$W$4176,V$8,'PROJETO GPON'!$B$10:$B$4176,$B25,'PROJETO GPON'!#REF!,CONTROLE!$C26)</f>
        <v>#REF!</v>
      </c>
      <c r="W26" s="14" t="e">
        <f>COUNTIFS('PROJETO GPON'!$W$10:$W$4176,W$8,'PROJETO GPON'!$B$10:$B$4176,$B25,'PROJETO GPON'!#REF!,CONTROLE!$C26)</f>
        <v>#REF!</v>
      </c>
      <c r="X26" s="14" t="e">
        <f>COUNTIFS('PROJETO GPON'!$W$10:$W$4176,X$8,'PROJETO GPON'!$B$10:$B$4176,$B25,'PROJETO GPON'!#REF!,CONTROLE!$C26)</f>
        <v>#REF!</v>
      </c>
      <c r="Y26" s="14" t="e">
        <f>COUNTIFS('PROJETO GPON'!$W$10:$W$4176,Y$8,'PROJETO GPON'!$B$10:$B$4176,$B25,'PROJETO GPON'!#REF!,CONTROLE!$C26)</f>
        <v>#REF!</v>
      </c>
      <c r="Z26" s="14" t="e">
        <f>COUNTIFS('PROJETO GPON'!$W$10:$W$4176,Z$8,'PROJETO GPON'!$B$10:$B$4176,$B25,'PROJETO GPON'!#REF!,CONTROLE!$C26)</f>
        <v>#REF!</v>
      </c>
      <c r="AA26" s="14" t="e">
        <f>COUNTIFS('PROJETO GPON'!$W$10:$W$4176,AA$8,'PROJETO GPON'!$B$10:$B$4176,$B25,'PROJETO GPON'!#REF!,CONTROLE!$C26)</f>
        <v>#REF!</v>
      </c>
      <c r="AB26" s="14" t="e">
        <f>COUNTIFS('PROJETO GPON'!$W$10:$W$4176,AB$8,'PROJETO GPON'!$B$10:$B$4176,$B25,'PROJETO GPON'!#REF!,CONTROLE!$C26)</f>
        <v>#REF!</v>
      </c>
      <c r="AC26" s="14" t="e">
        <f>COUNTIFS('PROJETO GPON'!$W$10:$W$4176,AC$8,'PROJETO GPON'!$B$10:$B$4176,$B25,'PROJETO GPON'!#REF!,CONTROLE!$C26)</f>
        <v>#REF!</v>
      </c>
      <c r="AD26" s="14" t="e">
        <f>COUNTIFS('PROJETO GPON'!$W$10:$W$4176,AD$8,'PROJETO GPON'!$B$10:$B$4176,$B25,'PROJETO GPON'!#REF!,CONTROLE!$C26)</f>
        <v>#REF!</v>
      </c>
      <c r="AE26" s="14" t="e">
        <f>COUNTIFS('PROJETO GPON'!$W$10:$W$4176,AE$8,'PROJETO GPON'!$B$10:$B$4176,$B25,'PROJETO GPON'!#REF!,CONTROLE!$C26)</f>
        <v>#REF!</v>
      </c>
      <c r="AF26" s="14" t="e">
        <f>COUNTIFS('PROJETO GPON'!$W$10:$W$4176,AF$8,'PROJETO GPON'!$B$10:$B$4176,$B25,'PROJETO GPON'!#REF!,CONTROLE!$C26)</f>
        <v>#REF!</v>
      </c>
      <c r="AG26" s="14" t="e">
        <f>COUNTIFS('PROJETO GPON'!$W$10:$W$4176,AG$8,'PROJETO GPON'!$B$10:$B$4176,$B25,'PROJETO GPON'!#REF!,CONTROLE!$C26)</f>
        <v>#REF!</v>
      </c>
      <c r="AH26" s="14" t="e">
        <f>COUNTIFS('PROJETO GPON'!$W$10:$W$4176,AH$8,'PROJETO GPON'!$B$10:$B$4176,$B25,'PROJETO GPON'!#REF!,CONTROLE!$C26)</f>
        <v>#REF!</v>
      </c>
      <c r="AI26" s="14" t="e">
        <f>COUNTIFS('PROJETO GPON'!$W$10:$W$4176,AI$8,'PROJETO GPON'!$B$10:$B$4176,$B25,'PROJETO GPON'!#REF!,CONTROLE!$C26)</f>
        <v>#REF!</v>
      </c>
      <c r="AJ26" s="14" t="e">
        <f>COUNTIFS('PROJETO GPON'!$W$10:$W$4176,AJ$8,'PROJETO GPON'!$B$10:$B$4176,$B25,'PROJETO GPON'!#REF!,CONTROLE!$C26)</f>
        <v>#REF!</v>
      </c>
      <c r="AK26" s="14" t="e">
        <f>COUNTIFS('PROJETO GPON'!$W$10:$W$4176,AK$8,'PROJETO GPON'!$B$10:$B$4176,$B25,'PROJETO GPON'!#REF!,CONTROLE!$C26)</f>
        <v>#REF!</v>
      </c>
      <c r="AL26" s="14" t="e">
        <f>COUNTIFS('PROJETO GPON'!$W$10:$W$4176,AL$8,'PROJETO GPON'!$B$10:$B$4176,$B25,'PROJETO GPON'!#REF!,CONTROLE!$C26)</f>
        <v>#REF!</v>
      </c>
      <c r="AM26" s="14" t="e">
        <f>COUNTIFS('PROJETO GPON'!$W$10:$W$4176,AM$8,'PROJETO GPON'!$B$10:$B$4176,$B25,'PROJETO GPON'!#REF!,CONTROLE!$C26)</f>
        <v>#REF!</v>
      </c>
      <c r="AN26" s="14" t="e">
        <f>COUNTIFS('PROJETO GPON'!$W$10:$W$4176,AN$8,'PROJETO GPON'!$B$10:$B$4176,$B25,'PROJETO GPON'!#REF!,CONTROLE!$C26)</f>
        <v>#REF!</v>
      </c>
    </row>
    <row r="27" spans="2:54" x14ac:dyDescent="0.25">
      <c r="B27" s="104"/>
      <c r="C27" s="13" t="s">
        <v>32</v>
      </c>
      <c r="D27" s="7" t="e">
        <f>COUNTIFS('PROJETO GPON'!$W$10:$W$4176,D$8,'PROJETO GPON'!$B$10:$B$4176,$B25,'PROJETO GPON'!#REF!,CONTROLE!$C27)</f>
        <v>#REF!</v>
      </c>
      <c r="E27" s="7" t="e">
        <f>COUNTIFS('PROJETO GPON'!$W$10:$W$4176,E$8,'PROJETO GPON'!$B$10:$B$4176,$B25,'PROJETO GPON'!#REF!,CONTROLE!$C27)</f>
        <v>#REF!</v>
      </c>
      <c r="F27" s="7" t="e">
        <f>COUNTIFS('PROJETO GPON'!$W$10:$W$4176,F$8,'PROJETO GPON'!$B$10:$B$4176,$B25,'PROJETO GPON'!#REF!,CONTROLE!$C27)</f>
        <v>#REF!</v>
      </c>
      <c r="G27" s="7" t="e">
        <f>COUNTIFS('PROJETO GPON'!$W$10:$W$4176,G$8,'PROJETO GPON'!$B$10:$B$4176,$B25,'PROJETO GPON'!#REF!,CONTROLE!$C27)</f>
        <v>#REF!</v>
      </c>
      <c r="H27" s="7" t="e">
        <f>COUNTIFS('PROJETO GPON'!$W$10:$W$4176,H$8,'PROJETO GPON'!$B$10:$B$4176,$B25,'PROJETO GPON'!#REF!,CONTROLE!$C27)</f>
        <v>#REF!</v>
      </c>
      <c r="I27" s="7" t="e">
        <f>COUNTIFS('PROJETO GPON'!$W$10:$W$4176,I$8,'PROJETO GPON'!$B$10:$B$4176,$B25,'PROJETO GPON'!#REF!,CONTROLE!$C27)</f>
        <v>#REF!</v>
      </c>
      <c r="J27" s="7" t="e">
        <f>COUNTIFS('PROJETO GPON'!$W$10:$W$4176,J$8,'PROJETO GPON'!$B$10:$B$4176,$B25,'PROJETO GPON'!#REF!,CONTROLE!$C27)</f>
        <v>#REF!</v>
      </c>
      <c r="K27" s="7" t="e">
        <f>COUNTIFS('PROJETO GPON'!$W$10:$W$4176,K$8,'PROJETO GPON'!$B$10:$B$4176,$B25,'PROJETO GPON'!#REF!,CONTROLE!$C27)</f>
        <v>#REF!</v>
      </c>
      <c r="L27" s="7" t="e">
        <f>COUNTIFS('PROJETO GPON'!$W$10:$W$4176,L$8,'PROJETO GPON'!$B$10:$B$4176,$B25,'PROJETO GPON'!#REF!,CONTROLE!$C27)</f>
        <v>#REF!</v>
      </c>
      <c r="M27" s="7" t="e">
        <f>COUNTIFS('PROJETO GPON'!$W$10:$W$4176,M$8,'PROJETO GPON'!$B$10:$B$4176,$B25,'PROJETO GPON'!#REF!,CONTROLE!$C27)</f>
        <v>#REF!</v>
      </c>
      <c r="N27" s="7" t="e">
        <f>COUNTIFS('PROJETO GPON'!$W$10:$W$4176,N$8,'PROJETO GPON'!$B$10:$B$4176,$B25,'PROJETO GPON'!#REF!,CONTROLE!$C27)</f>
        <v>#REF!</v>
      </c>
      <c r="O27" s="7" t="e">
        <f>COUNTIFS('PROJETO GPON'!$W$10:$W$4176,O$8,'PROJETO GPON'!$B$10:$B$4176,$B25,'PROJETO GPON'!#REF!,CONTROLE!$C27)</f>
        <v>#REF!</v>
      </c>
      <c r="P27" s="7" t="e">
        <f>COUNTIFS('PROJETO GPON'!$W$10:$W$4176,P$8,'PROJETO GPON'!$B$10:$B$4176,$B25,'PROJETO GPON'!#REF!,CONTROLE!$C27)</f>
        <v>#REF!</v>
      </c>
      <c r="Q27" s="7" t="e">
        <f>COUNTIFS('PROJETO GPON'!$W$10:$W$4176,Q$8,'PROJETO GPON'!$B$10:$B$4176,$B25,'PROJETO GPON'!#REF!,CONTROLE!$C27)</f>
        <v>#REF!</v>
      </c>
      <c r="R27" s="7" t="e">
        <f>COUNTIFS('PROJETO GPON'!$W$10:$W$4176,R$8,'PROJETO GPON'!$B$10:$B$4176,$B25,'PROJETO GPON'!#REF!,CONTROLE!$C27)</f>
        <v>#REF!</v>
      </c>
      <c r="S27" s="7" t="e">
        <f>COUNTIFS('PROJETO GPON'!$W$10:$W$4176,S$8,'PROJETO GPON'!$B$10:$B$4176,$B25,'PROJETO GPON'!#REF!,CONTROLE!$C27)</f>
        <v>#REF!</v>
      </c>
      <c r="T27" s="7" t="e">
        <f>COUNTIFS('PROJETO GPON'!$W$10:$W$4176,T$8,'PROJETO GPON'!$B$10:$B$4176,$B25,'PROJETO GPON'!#REF!,CONTROLE!$C27)</f>
        <v>#REF!</v>
      </c>
      <c r="U27" s="7" t="e">
        <f>COUNTIFS('PROJETO GPON'!$W$10:$W$4176,U$8,'PROJETO GPON'!$B$10:$B$4176,$B25,'PROJETO GPON'!#REF!,CONTROLE!$C27)</f>
        <v>#REF!</v>
      </c>
      <c r="V27" s="7" t="e">
        <f>COUNTIFS('PROJETO GPON'!$W$10:$W$4176,V$8,'PROJETO GPON'!$B$10:$B$4176,$B25,'PROJETO GPON'!#REF!,CONTROLE!$C27)</f>
        <v>#REF!</v>
      </c>
      <c r="W27" s="7" t="e">
        <f>COUNTIFS('PROJETO GPON'!$W$10:$W$4176,W$8,'PROJETO GPON'!$B$10:$B$4176,$B25,'PROJETO GPON'!#REF!,CONTROLE!$C27)</f>
        <v>#REF!</v>
      </c>
      <c r="X27" s="7" t="e">
        <f>COUNTIFS('PROJETO GPON'!$W$10:$W$4176,X$8,'PROJETO GPON'!$B$10:$B$4176,$B25,'PROJETO GPON'!#REF!,CONTROLE!$C27)</f>
        <v>#REF!</v>
      </c>
      <c r="Y27" s="7" t="e">
        <f>COUNTIFS('PROJETO GPON'!$W$10:$W$4176,Y$8,'PROJETO GPON'!$B$10:$B$4176,$B25,'PROJETO GPON'!#REF!,CONTROLE!$C27)</f>
        <v>#REF!</v>
      </c>
      <c r="Z27" s="7" t="e">
        <f>COUNTIFS('PROJETO GPON'!$W$10:$W$4176,Z$8,'PROJETO GPON'!$B$10:$B$4176,$B25,'PROJETO GPON'!#REF!,CONTROLE!$C27)</f>
        <v>#REF!</v>
      </c>
      <c r="AA27" s="7" t="e">
        <f>COUNTIFS('PROJETO GPON'!$W$10:$W$4176,AA$8,'PROJETO GPON'!$B$10:$B$4176,$B25,'PROJETO GPON'!#REF!,CONTROLE!$C27)</f>
        <v>#REF!</v>
      </c>
      <c r="AB27" s="7" t="e">
        <f>COUNTIFS('PROJETO GPON'!$W$10:$W$4176,AB$8,'PROJETO GPON'!$B$10:$B$4176,$B25,'PROJETO GPON'!#REF!,CONTROLE!$C27)</f>
        <v>#REF!</v>
      </c>
      <c r="AC27" s="7" t="e">
        <f>COUNTIFS('PROJETO GPON'!$W$10:$W$4176,AC$8,'PROJETO GPON'!$B$10:$B$4176,$B25,'PROJETO GPON'!#REF!,CONTROLE!$C27)</f>
        <v>#REF!</v>
      </c>
      <c r="AD27" s="7" t="e">
        <f>COUNTIFS('PROJETO GPON'!$W$10:$W$4176,AD$8,'PROJETO GPON'!$B$10:$B$4176,$B25,'PROJETO GPON'!#REF!,CONTROLE!$C27)</f>
        <v>#REF!</v>
      </c>
      <c r="AE27" s="7" t="e">
        <f>COUNTIFS('PROJETO GPON'!$W$10:$W$4176,AE$8,'PROJETO GPON'!$B$10:$B$4176,$B25,'PROJETO GPON'!#REF!,CONTROLE!$C27)</f>
        <v>#REF!</v>
      </c>
      <c r="AF27" s="7" t="e">
        <f>COUNTIFS('PROJETO GPON'!$W$10:$W$4176,AF$8,'PROJETO GPON'!$B$10:$B$4176,$B25,'PROJETO GPON'!#REF!,CONTROLE!$C27)</f>
        <v>#REF!</v>
      </c>
      <c r="AG27" s="7" t="e">
        <f>COUNTIFS('PROJETO GPON'!$W$10:$W$4176,AG$8,'PROJETO GPON'!$B$10:$B$4176,$B25,'PROJETO GPON'!#REF!,CONTROLE!$C27)</f>
        <v>#REF!</v>
      </c>
      <c r="AH27" s="7" t="e">
        <f>COUNTIFS('PROJETO GPON'!$W$10:$W$4176,AH$8,'PROJETO GPON'!$B$10:$B$4176,$B25,'PROJETO GPON'!#REF!,CONTROLE!$C27)</f>
        <v>#REF!</v>
      </c>
      <c r="AI27" s="7" t="e">
        <f>COUNTIFS('PROJETO GPON'!$W$10:$W$4176,AI$8,'PROJETO GPON'!$B$10:$B$4176,$B25,'PROJETO GPON'!#REF!,CONTROLE!$C27)</f>
        <v>#REF!</v>
      </c>
      <c r="AJ27" s="7" t="e">
        <f>COUNTIFS('PROJETO GPON'!$W$10:$W$4176,AJ$8,'PROJETO GPON'!$B$10:$B$4176,$B25,'PROJETO GPON'!#REF!,CONTROLE!$C27)</f>
        <v>#REF!</v>
      </c>
      <c r="AK27" s="7" t="e">
        <f>COUNTIFS('PROJETO GPON'!$W$10:$W$4176,AK$8,'PROJETO GPON'!$B$10:$B$4176,$B25,'PROJETO GPON'!#REF!,CONTROLE!$C27)</f>
        <v>#REF!</v>
      </c>
      <c r="AL27" s="7" t="e">
        <f>COUNTIFS('PROJETO GPON'!$W$10:$W$4176,AL$8,'PROJETO GPON'!$B$10:$B$4176,$B25,'PROJETO GPON'!#REF!,CONTROLE!$C27)</f>
        <v>#REF!</v>
      </c>
      <c r="AM27" s="7" t="e">
        <f>COUNTIFS('PROJETO GPON'!$W$10:$W$4176,AM$8,'PROJETO GPON'!$B$10:$B$4176,$B25,'PROJETO GPON'!#REF!,CONTROLE!$C27)</f>
        <v>#REF!</v>
      </c>
      <c r="AN27" s="7" t="e">
        <f>COUNTIFS('PROJETO GPON'!$W$10:$W$4176,AN$8,'PROJETO GPON'!$B$10:$B$4176,$B25,'PROJETO GPON'!#REF!,CONTROLE!$C27)</f>
        <v>#REF!</v>
      </c>
    </row>
    <row r="28" spans="2:54" x14ac:dyDescent="0.25">
      <c r="B28" s="105"/>
      <c r="C28" s="13" t="s">
        <v>7</v>
      </c>
      <c r="D28" s="14" t="e">
        <f>COUNTIFS('PROJETO GPON'!$W$10:$W$4176,D$8,'PROJETO GPON'!$B$10:$B$4176,$B25,'PROJETO GPON'!#REF!,CONTROLE!$C28)</f>
        <v>#REF!</v>
      </c>
      <c r="E28" s="14" t="e">
        <f>COUNTIFS('PROJETO GPON'!$W$10:$W$4176,E$8,'PROJETO GPON'!$B$10:$B$4176,$B25,'PROJETO GPON'!#REF!,CONTROLE!$C28)</f>
        <v>#REF!</v>
      </c>
      <c r="F28" s="14" t="e">
        <f>COUNTIFS('PROJETO GPON'!$W$10:$W$4176,F$8,'PROJETO GPON'!$B$10:$B$4176,$B25,'PROJETO GPON'!#REF!,CONTROLE!$C28)</f>
        <v>#REF!</v>
      </c>
      <c r="G28" s="14" t="e">
        <f>COUNTIFS('PROJETO GPON'!$W$10:$W$4176,G$8,'PROJETO GPON'!$B$10:$B$4176,$B25,'PROJETO GPON'!#REF!,CONTROLE!$C28)</f>
        <v>#REF!</v>
      </c>
      <c r="H28" s="14" t="e">
        <f>COUNTIFS('PROJETO GPON'!$W$10:$W$4176,H$8,'PROJETO GPON'!$B$10:$B$4176,$B25,'PROJETO GPON'!#REF!,CONTROLE!$C28)</f>
        <v>#REF!</v>
      </c>
      <c r="I28" s="14" t="e">
        <f>COUNTIFS('PROJETO GPON'!$W$10:$W$4176,I$8,'PROJETO GPON'!$B$10:$B$4176,$B25,'PROJETO GPON'!#REF!,CONTROLE!$C28)</f>
        <v>#REF!</v>
      </c>
      <c r="J28" s="14" t="e">
        <f>COUNTIFS('PROJETO GPON'!$W$10:$W$4176,J$8,'PROJETO GPON'!$B$10:$B$4176,$B25,'PROJETO GPON'!#REF!,CONTROLE!$C28)</f>
        <v>#REF!</v>
      </c>
      <c r="K28" s="14" t="e">
        <f>COUNTIFS('PROJETO GPON'!$W$10:$W$4176,K$8,'PROJETO GPON'!$B$10:$B$4176,$B25,'PROJETO GPON'!#REF!,CONTROLE!$C28)</f>
        <v>#REF!</v>
      </c>
      <c r="L28" s="14" t="e">
        <f>COUNTIFS('PROJETO GPON'!$W$10:$W$4176,L$8,'PROJETO GPON'!$B$10:$B$4176,$B25,'PROJETO GPON'!#REF!,CONTROLE!$C28)</f>
        <v>#REF!</v>
      </c>
      <c r="M28" s="14" t="e">
        <f>COUNTIFS('PROJETO GPON'!$W$10:$W$4176,M$8,'PROJETO GPON'!$B$10:$B$4176,$B25,'PROJETO GPON'!#REF!,CONTROLE!$C28)</f>
        <v>#REF!</v>
      </c>
      <c r="N28" s="14" t="e">
        <f>COUNTIFS('PROJETO GPON'!$W$10:$W$4176,N$8,'PROJETO GPON'!$B$10:$B$4176,$B25,'PROJETO GPON'!#REF!,CONTROLE!$C28)</f>
        <v>#REF!</v>
      </c>
      <c r="O28" s="14" t="e">
        <f>COUNTIFS('PROJETO GPON'!$W$10:$W$4176,O$8,'PROJETO GPON'!$B$10:$B$4176,$B25,'PROJETO GPON'!#REF!,CONTROLE!$C28)</f>
        <v>#REF!</v>
      </c>
      <c r="P28" s="14" t="e">
        <f>COUNTIFS('PROJETO GPON'!$W$10:$W$4176,P$8,'PROJETO GPON'!$B$10:$B$4176,$B25,'PROJETO GPON'!#REF!,CONTROLE!$C28)</f>
        <v>#REF!</v>
      </c>
      <c r="Q28" s="14" t="e">
        <f>COUNTIFS('PROJETO GPON'!$W$10:$W$4176,Q$8,'PROJETO GPON'!$B$10:$B$4176,$B25,'PROJETO GPON'!#REF!,CONTROLE!$C28)</f>
        <v>#REF!</v>
      </c>
      <c r="R28" s="14" t="e">
        <f>COUNTIFS('PROJETO GPON'!$W$10:$W$4176,R$8,'PROJETO GPON'!$B$10:$B$4176,$B25,'PROJETO GPON'!#REF!,CONTROLE!$C28)</f>
        <v>#REF!</v>
      </c>
      <c r="S28" s="14" t="e">
        <f>COUNTIFS('PROJETO GPON'!$W$10:$W$4176,S$8,'PROJETO GPON'!$B$10:$B$4176,$B25,'PROJETO GPON'!#REF!,CONTROLE!$C28)</f>
        <v>#REF!</v>
      </c>
      <c r="T28" s="14" t="e">
        <f>COUNTIFS('PROJETO GPON'!$W$10:$W$4176,T$8,'PROJETO GPON'!$B$10:$B$4176,$B25,'PROJETO GPON'!#REF!,CONTROLE!$C28)</f>
        <v>#REF!</v>
      </c>
      <c r="U28" s="14" t="e">
        <f>COUNTIFS('PROJETO GPON'!$W$10:$W$4176,U$8,'PROJETO GPON'!$B$10:$B$4176,$B25,'PROJETO GPON'!#REF!,CONTROLE!$C28)</f>
        <v>#REF!</v>
      </c>
      <c r="V28" s="14" t="e">
        <f>COUNTIFS('PROJETO GPON'!$W$10:$W$4176,V$8,'PROJETO GPON'!$B$10:$B$4176,$B25,'PROJETO GPON'!#REF!,CONTROLE!$C28)</f>
        <v>#REF!</v>
      </c>
      <c r="W28" s="14" t="e">
        <f>COUNTIFS('PROJETO GPON'!$W$10:$W$4176,W$8,'PROJETO GPON'!$B$10:$B$4176,$B25,'PROJETO GPON'!#REF!,CONTROLE!$C28)</f>
        <v>#REF!</v>
      </c>
      <c r="X28" s="14" t="e">
        <f>COUNTIFS('PROJETO GPON'!$W$10:$W$4176,X$8,'PROJETO GPON'!$B$10:$B$4176,$B25,'PROJETO GPON'!#REF!,CONTROLE!$C28)</f>
        <v>#REF!</v>
      </c>
      <c r="Y28" s="14" t="e">
        <f>COUNTIFS('PROJETO GPON'!$W$10:$W$4176,Y$8,'PROJETO GPON'!$B$10:$B$4176,$B25,'PROJETO GPON'!#REF!,CONTROLE!$C28)</f>
        <v>#REF!</v>
      </c>
      <c r="Z28" s="14" t="e">
        <f>COUNTIFS('PROJETO GPON'!$W$10:$W$4176,Z$8,'PROJETO GPON'!$B$10:$B$4176,$B25,'PROJETO GPON'!#REF!,CONTROLE!$C28)</f>
        <v>#REF!</v>
      </c>
      <c r="AA28" s="14" t="e">
        <f>COUNTIFS('PROJETO GPON'!$W$10:$W$4176,AA$8,'PROJETO GPON'!$B$10:$B$4176,$B25,'PROJETO GPON'!#REF!,CONTROLE!$C28)</f>
        <v>#REF!</v>
      </c>
      <c r="AB28" s="14" t="e">
        <f>COUNTIFS('PROJETO GPON'!$W$10:$W$4176,AB$8,'PROJETO GPON'!$B$10:$B$4176,$B25,'PROJETO GPON'!#REF!,CONTROLE!$C28)</f>
        <v>#REF!</v>
      </c>
      <c r="AC28" s="14" t="e">
        <f>COUNTIFS('PROJETO GPON'!$W$10:$W$4176,AC$8,'PROJETO GPON'!$B$10:$B$4176,$B25,'PROJETO GPON'!#REF!,CONTROLE!$C28)</f>
        <v>#REF!</v>
      </c>
      <c r="AD28" s="14" t="e">
        <f>COUNTIFS('PROJETO GPON'!$W$10:$W$4176,AD$8,'PROJETO GPON'!$B$10:$B$4176,$B25,'PROJETO GPON'!#REF!,CONTROLE!$C28)</f>
        <v>#REF!</v>
      </c>
      <c r="AE28" s="14" t="e">
        <f>COUNTIFS('PROJETO GPON'!$W$10:$W$4176,AE$8,'PROJETO GPON'!$B$10:$B$4176,$B25,'PROJETO GPON'!#REF!,CONTROLE!$C28)</f>
        <v>#REF!</v>
      </c>
      <c r="AF28" s="14" t="e">
        <f>COUNTIFS('PROJETO GPON'!$W$10:$W$4176,AF$8,'PROJETO GPON'!$B$10:$B$4176,$B25,'PROJETO GPON'!#REF!,CONTROLE!$C28)</f>
        <v>#REF!</v>
      </c>
      <c r="AG28" s="14" t="e">
        <f>COUNTIFS('PROJETO GPON'!$W$10:$W$4176,AG$8,'PROJETO GPON'!$B$10:$B$4176,$B25,'PROJETO GPON'!#REF!,CONTROLE!$C28)</f>
        <v>#REF!</v>
      </c>
      <c r="AH28" s="14" t="e">
        <f>COUNTIFS('PROJETO GPON'!$W$10:$W$4176,AH$8,'PROJETO GPON'!$B$10:$B$4176,$B25,'PROJETO GPON'!#REF!,CONTROLE!$C28)</f>
        <v>#REF!</v>
      </c>
      <c r="AI28" s="14" t="e">
        <f>COUNTIFS('PROJETO GPON'!$W$10:$W$4176,AI$8,'PROJETO GPON'!$B$10:$B$4176,$B25,'PROJETO GPON'!#REF!,CONTROLE!$C28)</f>
        <v>#REF!</v>
      </c>
      <c r="AJ28" s="14" t="e">
        <f>COUNTIFS('PROJETO GPON'!$W$10:$W$4176,AJ$8,'PROJETO GPON'!$B$10:$B$4176,$B25,'PROJETO GPON'!#REF!,CONTROLE!$C28)</f>
        <v>#REF!</v>
      </c>
      <c r="AK28" s="14" t="e">
        <f>COUNTIFS('PROJETO GPON'!$W$10:$W$4176,AK$8,'PROJETO GPON'!$B$10:$B$4176,$B25,'PROJETO GPON'!#REF!,CONTROLE!$C28)</f>
        <v>#REF!</v>
      </c>
      <c r="AL28" s="14" t="e">
        <f>COUNTIFS('PROJETO GPON'!$W$10:$W$4176,AL$8,'PROJETO GPON'!$B$10:$B$4176,$B25,'PROJETO GPON'!#REF!,CONTROLE!$C28)</f>
        <v>#REF!</v>
      </c>
      <c r="AM28" s="14" t="e">
        <f>COUNTIFS('PROJETO GPON'!$W$10:$W$4176,AM$8,'PROJETO GPON'!$B$10:$B$4176,$B25,'PROJETO GPON'!#REF!,CONTROLE!$C28)</f>
        <v>#REF!</v>
      </c>
      <c r="AN28" s="14" t="e">
        <f>COUNTIFS('PROJETO GPON'!$W$10:$W$4176,AN$8,'PROJETO GPON'!$B$10:$B$4176,$B25,'PROJETO GPON'!#REF!,CONTROLE!$C28)</f>
        <v>#REF!</v>
      </c>
      <c r="AZ28" t="s">
        <v>14</v>
      </c>
      <c r="BA28" s="6">
        <v>44276</v>
      </c>
      <c r="BB28" s="6">
        <v>44282</v>
      </c>
    </row>
    <row r="29" spans="2:54" x14ac:dyDescent="0.25">
      <c r="B29" s="107" t="s">
        <v>31</v>
      </c>
      <c r="C29" s="108"/>
      <c r="D29" s="7" t="e">
        <f>COUNTIFS('PROJETO GPON'!$W$10:$W$4176,D$8,'PROJETO GPON'!#REF!,CONTROLE!$B29)</f>
        <v>#REF!</v>
      </c>
      <c r="E29" s="7" t="e">
        <f>COUNTIFS('PROJETO GPON'!$W$10:$W$4176,E$8,'PROJETO GPON'!#REF!,CONTROLE!$B29)</f>
        <v>#REF!</v>
      </c>
      <c r="F29" s="7" t="e">
        <f>COUNTIFS('PROJETO GPON'!$W$10:$W$4176,F$8,'PROJETO GPON'!#REF!,CONTROLE!$B29)</f>
        <v>#REF!</v>
      </c>
      <c r="G29" s="7" t="e">
        <f>COUNTIFS('PROJETO GPON'!$W$10:$W$4176,G$8,'PROJETO GPON'!#REF!,CONTROLE!$B29)</f>
        <v>#REF!</v>
      </c>
      <c r="H29" s="7" t="e">
        <f>COUNTIFS('PROJETO GPON'!$W$10:$W$4176,H$8,'PROJETO GPON'!#REF!,CONTROLE!$B29)</f>
        <v>#REF!</v>
      </c>
      <c r="I29" s="7" t="e">
        <f>COUNTIFS('PROJETO GPON'!$W$10:$W$4176,I$8,'PROJETO GPON'!#REF!,CONTROLE!$B29)</f>
        <v>#REF!</v>
      </c>
      <c r="J29" s="7" t="e">
        <f>COUNTIFS('PROJETO GPON'!$W$10:$W$4176,J$8,'PROJETO GPON'!#REF!,CONTROLE!$B29)</f>
        <v>#REF!</v>
      </c>
      <c r="K29" s="7" t="e">
        <f>COUNTIFS('PROJETO GPON'!$W$10:$W$4176,K$8,'PROJETO GPON'!#REF!,CONTROLE!$B29)</f>
        <v>#REF!</v>
      </c>
      <c r="L29" s="7" t="e">
        <f>COUNTIFS('PROJETO GPON'!$W$10:$W$4176,L$8,'PROJETO GPON'!#REF!,CONTROLE!$B29)</f>
        <v>#REF!</v>
      </c>
      <c r="M29" s="7" t="e">
        <f>COUNTIFS('PROJETO GPON'!$W$10:$W$4176,M$8,'PROJETO GPON'!#REF!,CONTROLE!$B29)</f>
        <v>#REF!</v>
      </c>
      <c r="N29" s="7" t="e">
        <f>COUNTIFS('PROJETO GPON'!$W$10:$W$4176,N$8,'PROJETO GPON'!#REF!,CONTROLE!$B29)</f>
        <v>#REF!</v>
      </c>
      <c r="O29" s="7" t="e">
        <f>COUNTIFS('PROJETO GPON'!$W$10:$W$4176,O$8,'PROJETO GPON'!#REF!,CONTROLE!$B29)</f>
        <v>#REF!</v>
      </c>
      <c r="P29" s="7" t="e">
        <f>COUNTIFS('PROJETO GPON'!$W$10:$W$4176,P$8,'PROJETO GPON'!#REF!,CONTROLE!$B29)</f>
        <v>#REF!</v>
      </c>
      <c r="Q29" s="7" t="e">
        <f>COUNTIFS('PROJETO GPON'!$W$10:$W$4176,Q$8,'PROJETO GPON'!#REF!,CONTROLE!$B29)</f>
        <v>#REF!</v>
      </c>
      <c r="R29" s="7" t="e">
        <f>COUNTIFS('PROJETO GPON'!$W$10:$W$4176,R$8,'PROJETO GPON'!#REF!,CONTROLE!$B29)</f>
        <v>#REF!</v>
      </c>
      <c r="S29" s="7" t="e">
        <f>COUNTIFS('PROJETO GPON'!$W$10:$W$4176,S$8,'PROJETO GPON'!#REF!,CONTROLE!$B29)</f>
        <v>#REF!</v>
      </c>
      <c r="T29" s="7" t="e">
        <f>COUNTIFS('PROJETO GPON'!$W$10:$W$4176,T$8,'PROJETO GPON'!#REF!,CONTROLE!$B29)</f>
        <v>#REF!</v>
      </c>
      <c r="U29" s="7" t="e">
        <f>COUNTIFS('PROJETO GPON'!$W$10:$W$4176,U$8,'PROJETO GPON'!#REF!,CONTROLE!$B29)</f>
        <v>#REF!</v>
      </c>
      <c r="V29" s="7" t="e">
        <f>COUNTIFS('PROJETO GPON'!$W$10:$W$4176,V$8,'PROJETO GPON'!#REF!,CONTROLE!$B29)</f>
        <v>#REF!</v>
      </c>
      <c r="W29" s="7" t="e">
        <f>COUNTIFS('PROJETO GPON'!$W$10:$W$4176,W$8,'PROJETO GPON'!#REF!,CONTROLE!$B29)</f>
        <v>#REF!</v>
      </c>
      <c r="X29" s="7" t="e">
        <f>COUNTIFS('PROJETO GPON'!$W$10:$W$4176,X$8,'PROJETO GPON'!#REF!,CONTROLE!$B29)</f>
        <v>#REF!</v>
      </c>
      <c r="Y29" s="7" t="e">
        <f>COUNTIFS('PROJETO GPON'!$W$10:$W$4176,Y$8,'PROJETO GPON'!#REF!,CONTROLE!$B29)</f>
        <v>#REF!</v>
      </c>
      <c r="Z29" s="7" t="e">
        <f>COUNTIFS('PROJETO GPON'!$W$10:$W$4176,Z$8,'PROJETO GPON'!#REF!,CONTROLE!$B29)</f>
        <v>#REF!</v>
      </c>
      <c r="AA29" s="7" t="e">
        <f>COUNTIFS('PROJETO GPON'!$W$10:$W$4176,AA$8,'PROJETO GPON'!#REF!,CONTROLE!$B29)</f>
        <v>#REF!</v>
      </c>
      <c r="AB29" s="7" t="e">
        <f>COUNTIFS('PROJETO GPON'!$W$10:$W$4176,AB$8,'PROJETO GPON'!#REF!,CONTROLE!$B29)</f>
        <v>#REF!</v>
      </c>
      <c r="AC29" s="7" t="e">
        <f>COUNTIFS('PROJETO GPON'!$W$10:$W$4176,AC$8,'PROJETO GPON'!#REF!,CONTROLE!$B29)</f>
        <v>#REF!</v>
      </c>
      <c r="AD29" s="7" t="e">
        <f>COUNTIFS('PROJETO GPON'!$W$10:$W$4176,AD$8,'PROJETO GPON'!#REF!,CONTROLE!$B29)</f>
        <v>#REF!</v>
      </c>
      <c r="AE29" s="7" t="e">
        <f>COUNTIFS('PROJETO GPON'!$W$10:$W$4176,AE$8,'PROJETO GPON'!#REF!,CONTROLE!$B29)</f>
        <v>#REF!</v>
      </c>
      <c r="AF29" s="7" t="e">
        <f>COUNTIFS('PROJETO GPON'!$W$10:$W$4176,AF$8,'PROJETO GPON'!#REF!,CONTROLE!$B29)</f>
        <v>#REF!</v>
      </c>
      <c r="AG29" s="7" t="e">
        <f>COUNTIFS('PROJETO GPON'!$W$10:$W$4176,AG$8,'PROJETO GPON'!#REF!,CONTROLE!$B29)</f>
        <v>#REF!</v>
      </c>
      <c r="AH29" s="7" t="e">
        <f>COUNTIFS('PROJETO GPON'!$W$10:$W$4176,AH$8,'PROJETO GPON'!#REF!,CONTROLE!$B29)</f>
        <v>#REF!</v>
      </c>
      <c r="AI29" s="7" t="e">
        <f>COUNTIFS('PROJETO GPON'!$W$10:$W$4176,AI$8,'PROJETO GPON'!#REF!,CONTROLE!$B29)</f>
        <v>#REF!</v>
      </c>
      <c r="AJ29" s="7" t="e">
        <f>COUNTIFS('PROJETO GPON'!$W$10:$W$4176,AJ$8,'PROJETO GPON'!#REF!,CONTROLE!$B29)</f>
        <v>#REF!</v>
      </c>
      <c r="AK29" s="7" t="e">
        <f>COUNTIFS('PROJETO GPON'!$W$10:$W$4176,AK$8,'PROJETO GPON'!#REF!,CONTROLE!$B29)</f>
        <v>#REF!</v>
      </c>
      <c r="AL29" s="7" t="e">
        <f>COUNTIFS('PROJETO GPON'!$W$10:$W$4176,AL$8,'PROJETO GPON'!#REF!,CONTROLE!$B29)</f>
        <v>#REF!</v>
      </c>
      <c r="AM29" s="7" t="e">
        <f>COUNTIFS('PROJETO GPON'!$W$10:$W$4176,AM$8,'PROJETO GPON'!#REF!,CONTROLE!$B29)</f>
        <v>#REF!</v>
      </c>
      <c r="AN29" s="7" t="e">
        <f>COUNTIFS('PROJETO GPON'!$W$10:$W$4176,AN$8,'PROJETO GPON'!#REF!,CONTROLE!$B29)</f>
        <v>#REF!</v>
      </c>
      <c r="BA29" s="6"/>
      <c r="BB29" s="6"/>
    </row>
    <row r="30" spans="2:54" x14ac:dyDescent="0.25">
      <c r="B30" s="117" t="s">
        <v>18</v>
      </c>
      <c r="C30" s="117"/>
      <c r="D30" s="14" t="e">
        <f t="shared" ref="D30:AN30" si="2">SUM(D9:D28)</f>
        <v>#REF!</v>
      </c>
      <c r="E30" s="14" t="e">
        <f t="shared" si="2"/>
        <v>#REF!</v>
      </c>
      <c r="F30" s="14" t="e">
        <f t="shared" si="2"/>
        <v>#REF!</v>
      </c>
      <c r="G30" s="14" t="e">
        <f t="shared" si="2"/>
        <v>#REF!</v>
      </c>
      <c r="H30" s="14" t="e">
        <f t="shared" si="2"/>
        <v>#REF!</v>
      </c>
      <c r="I30" s="14" t="e">
        <f t="shared" si="2"/>
        <v>#REF!</v>
      </c>
      <c r="J30" s="14" t="e">
        <f t="shared" si="2"/>
        <v>#REF!</v>
      </c>
      <c r="K30" s="14" t="e">
        <f t="shared" si="2"/>
        <v>#REF!</v>
      </c>
      <c r="L30" s="14" t="e">
        <f t="shared" si="2"/>
        <v>#REF!</v>
      </c>
      <c r="M30" s="14" t="e">
        <f t="shared" si="2"/>
        <v>#REF!</v>
      </c>
      <c r="N30" s="14" t="e">
        <f t="shared" si="2"/>
        <v>#REF!</v>
      </c>
      <c r="O30" s="14" t="e">
        <f t="shared" si="2"/>
        <v>#REF!</v>
      </c>
      <c r="P30" s="14" t="e">
        <f t="shared" si="2"/>
        <v>#REF!</v>
      </c>
      <c r="Q30" s="14" t="e">
        <f t="shared" si="2"/>
        <v>#REF!</v>
      </c>
      <c r="R30" s="14" t="e">
        <f t="shared" si="2"/>
        <v>#REF!</v>
      </c>
      <c r="S30" s="14" t="e">
        <f t="shared" si="2"/>
        <v>#REF!</v>
      </c>
      <c r="T30" s="14" t="e">
        <f t="shared" si="2"/>
        <v>#REF!</v>
      </c>
      <c r="U30" s="14" t="e">
        <f t="shared" si="2"/>
        <v>#REF!</v>
      </c>
      <c r="V30" s="14" t="e">
        <f t="shared" si="2"/>
        <v>#REF!</v>
      </c>
      <c r="W30" s="14" t="e">
        <f t="shared" si="2"/>
        <v>#REF!</v>
      </c>
      <c r="X30" s="14" t="e">
        <f t="shared" si="2"/>
        <v>#REF!</v>
      </c>
      <c r="Y30" s="14" t="e">
        <f t="shared" si="2"/>
        <v>#REF!</v>
      </c>
      <c r="Z30" s="14" t="e">
        <f t="shared" si="2"/>
        <v>#REF!</v>
      </c>
      <c r="AA30" s="14" t="e">
        <f t="shared" si="2"/>
        <v>#REF!</v>
      </c>
      <c r="AB30" s="14" t="e">
        <f t="shared" si="2"/>
        <v>#REF!</v>
      </c>
      <c r="AC30" s="14" t="e">
        <f t="shared" si="2"/>
        <v>#REF!</v>
      </c>
      <c r="AD30" s="14" t="e">
        <f t="shared" si="2"/>
        <v>#REF!</v>
      </c>
      <c r="AE30" s="14" t="e">
        <f t="shared" si="2"/>
        <v>#REF!</v>
      </c>
      <c r="AF30" s="14" t="e">
        <f t="shared" si="2"/>
        <v>#REF!</v>
      </c>
      <c r="AG30" s="14" t="e">
        <f t="shared" si="2"/>
        <v>#REF!</v>
      </c>
      <c r="AH30" s="14" t="e">
        <f t="shared" si="2"/>
        <v>#REF!</v>
      </c>
      <c r="AI30" s="14" t="e">
        <f t="shared" si="2"/>
        <v>#REF!</v>
      </c>
      <c r="AJ30" s="14" t="e">
        <f t="shared" si="2"/>
        <v>#REF!</v>
      </c>
      <c r="AK30" s="14" t="e">
        <f t="shared" si="2"/>
        <v>#REF!</v>
      </c>
      <c r="AL30" s="14" t="e">
        <f t="shared" si="2"/>
        <v>#REF!</v>
      </c>
      <c r="AM30" s="14" t="e">
        <f t="shared" si="2"/>
        <v>#REF!</v>
      </c>
      <c r="AN30" s="14" t="e">
        <f t="shared" si="2"/>
        <v>#REF!</v>
      </c>
      <c r="AZ30" t="s">
        <v>23</v>
      </c>
      <c r="BA30" s="6">
        <v>44283</v>
      </c>
      <c r="BB30" s="6">
        <v>44289</v>
      </c>
    </row>
    <row r="31" spans="2:54" x14ac:dyDescent="0.25">
      <c r="D31" s="6"/>
      <c r="AZ31" t="s">
        <v>13</v>
      </c>
      <c r="BA31" s="6">
        <v>44290</v>
      </c>
      <c r="BB31" s="6">
        <v>44296</v>
      </c>
    </row>
    <row r="32" spans="2:54" x14ac:dyDescent="0.25">
      <c r="B32" s="106" t="s">
        <v>27</v>
      </c>
      <c r="C32" s="106"/>
      <c r="D32" s="11">
        <f>D8</f>
        <v>44378</v>
      </c>
      <c r="E32" s="11">
        <f t="shared" ref="E32:AH32" si="3">E8</f>
        <v>44379</v>
      </c>
      <c r="F32" s="11">
        <f t="shared" si="3"/>
        <v>44380</v>
      </c>
      <c r="G32" s="11">
        <f t="shared" si="3"/>
        <v>44381</v>
      </c>
      <c r="H32" s="11">
        <f t="shared" si="3"/>
        <v>44382</v>
      </c>
      <c r="I32" s="11">
        <f t="shared" si="3"/>
        <v>44383</v>
      </c>
      <c r="J32" s="11">
        <f t="shared" si="3"/>
        <v>44384</v>
      </c>
      <c r="K32" s="11">
        <f t="shared" si="3"/>
        <v>44385</v>
      </c>
      <c r="L32" s="11">
        <f t="shared" si="3"/>
        <v>44386</v>
      </c>
      <c r="M32" s="11">
        <f t="shared" si="3"/>
        <v>44387</v>
      </c>
      <c r="N32" s="11">
        <f t="shared" si="3"/>
        <v>44388</v>
      </c>
      <c r="O32" s="11">
        <f t="shared" si="3"/>
        <v>44389</v>
      </c>
      <c r="P32" s="11">
        <f t="shared" si="3"/>
        <v>44390</v>
      </c>
      <c r="Q32" s="11">
        <f t="shared" si="3"/>
        <v>44391</v>
      </c>
      <c r="R32" s="11">
        <f t="shared" si="3"/>
        <v>44392</v>
      </c>
      <c r="S32" s="11">
        <f t="shared" si="3"/>
        <v>44393</v>
      </c>
      <c r="T32" s="11">
        <f t="shared" si="3"/>
        <v>44394</v>
      </c>
      <c r="U32" s="11">
        <f t="shared" si="3"/>
        <v>44395</v>
      </c>
      <c r="V32" s="11">
        <f t="shared" si="3"/>
        <v>44396</v>
      </c>
      <c r="W32" s="11">
        <f t="shared" si="3"/>
        <v>44397</v>
      </c>
      <c r="X32" s="11">
        <f t="shared" si="3"/>
        <v>44398</v>
      </c>
      <c r="Y32" s="11">
        <f t="shared" si="3"/>
        <v>44399</v>
      </c>
      <c r="Z32" s="11">
        <f t="shared" si="3"/>
        <v>44400</v>
      </c>
      <c r="AA32" s="11">
        <f t="shared" si="3"/>
        <v>44401</v>
      </c>
      <c r="AB32" s="11">
        <f t="shared" si="3"/>
        <v>44402</v>
      </c>
      <c r="AC32" s="11">
        <f t="shared" si="3"/>
        <v>44403</v>
      </c>
      <c r="AD32" s="11">
        <f t="shared" si="3"/>
        <v>44404</v>
      </c>
      <c r="AE32" s="11">
        <f t="shared" si="3"/>
        <v>44405</v>
      </c>
      <c r="AF32" s="11">
        <f t="shared" si="3"/>
        <v>44406</v>
      </c>
      <c r="AG32" s="11">
        <f t="shared" si="3"/>
        <v>44407</v>
      </c>
      <c r="AH32" s="11">
        <f t="shared" si="3"/>
        <v>44408</v>
      </c>
      <c r="AI32" s="11">
        <v>44378</v>
      </c>
      <c r="AJ32" s="11">
        <v>44379</v>
      </c>
      <c r="AK32" s="11">
        <v>44380</v>
      </c>
      <c r="AL32" s="11"/>
      <c r="AM32" s="11"/>
      <c r="AN32" s="11"/>
      <c r="AZ32" t="s">
        <v>15</v>
      </c>
      <c r="BA32" s="6">
        <v>44297</v>
      </c>
      <c r="BB32" s="6">
        <v>44303</v>
      </c>
    </row>
    <row r="33" spans="2:54" x14ac:dyDescent="0.25">
      <c r="B33" s="106" t="s">
        <v>93</v>
      </c>
      <c r="C33" s="106"/>
      <c r="D33" s="7">
        <f>COUNTIFS('PROJETO GPON'!$W$10:$W$4176,D$32,'PROJETO GPON'!$Y$10:$Y$4176,"",'PROJETO GPON'!$AN$10:$AN$4176,CONTROLE!$B33)+COUNTIFS( 'PROJETO GPON'!$Y$10:$Y$4176,D$32,'PROJETO GPON'!$AN$10:$AN$4176,CONTROLE!$B33)</f>
        <v>0</v>
      </c>
      <c r="E33" s="7">
        <f>COUNTIFS('PROJETO GPON'!$W$10:$W$4176,E$32,'PROJETO GPON'!$Y$10:$Y$4176,"",'PROJETO GPON'!$AN$10:$AN$4176,CONTROLE!$B33)+COUNTIFS( 'PROJETO GPON'!$Y$10:$Y$4176,E$32,'PROJETO GPON'!$AN$10:$AN$4176,CONTROLE!$B33)</f>
        <v>0</v>
      </c>
      <c r="F33" s="7">
        <f>COUNTIFS('PROJETO GPON'!$W$10:$W$4176,F$32,'PROJETO GPON'!$Y$10:$Y$4176,"",'PROJETO GPON'!$AN$10:$AN$4176,CONTROLE!$B33)+COUNTIFS( 'PROJETO GPON'!$Y$10:$Y$4176,F$32,'PROJETO GPON'!$AN$10:$AN$4176,CONTROLE!$B33)</f>
        <v>0</v>
      </c>
      <c r="G33" s="7">
        <f>COUNTIFS('PROJETO GPON'!$W$10:$W$4176,G$32,'PROJETO GPON'!$Y$10:$Y$4176,"",'PROJETO GPON'!$AN$10:$AN$4176,CONTROLE!$B33)+COUNTIFS( 'PROJETO GPON'!$Y$10:$Y$4176,G$32,'PROJETO GPON'!$AN$10:$AN$4176,CONTROLE!$B33)</f>
        <v>0</v>
      </c>
      <c r="H33" s="7">
        <f>COUNTIFS('PROJETO GPON'!$W$10:$W$4176,H$32,'PROJETO GPON'!$Y$10:$Y$4176,"",'PROJETO GPON'!$AN$10:$AN$4176,CONTROLE!$B33)+COUNTIFS( 'PROJETO GPON'!$Y$10:$Y$4176,H$32,'PROJETO GPON'!$AN$10:$AN$4176,CONTROLE!$B33)</f>
        <v>0</v>
      </c>
      <c r="I33" s="7">
        <f>COUNTIFS('PROJETO GPON'!$W$10:$W$4176,I$32,'PROJETO GPON'!$Y$10:$Y$4176,"",'PROJETO GPON'!$AN$10:$AN$4176,CONTROLE!$B33)+COUNTIFS( 'PROJETO GPON'!$Y$10:$Y$4176,I$32,'PROJETO GPON'!$AN$10:$AN$4176,CONTROLE!$B33)</f>
        <v>0</v>
      </c>
      <c r="J33" s="7">
        <f>COUNTIFS('PROJETO GPON'!$W$10:$W$4176,J$32,'PROJETO GPON'!$Y$10:$Y$4176,"",'PROJETO GPON'!$AN$10:$AN$4176,CONTROLE!$B33)+COUNTIFS( 'PROJETO GPON'!$Y$10:$Y$4176,J$32,'PROJETO GPON'!$AN$10:$AN$4176,CONTROLE!$B33)</f>
        <v>0</v>
      </c>
      <c r="K33" s="7">
        <f>COUNTIFS('PROJETO GPON'!$W$10:$W$4176,K$32,'PROJETO GPON'!$Y$10:$Y$4176,"",'PROJETO GPON'!$AN$10:$AN$4176,CONTROLE!$B33)+COUNTIFS( 'PROJETO GPON'!$Y$10:$Y$4176,K$32,'PROJETO GPON'!$AN$10:$AN$4176,CONTROLE!$B33)</f>
        <v>0</v>
      </c>
      <c r="L33" s="7">
        <f>COUNTIFS('PROJETO GPON'!$W$10:$W$4176,L$32,'PROJETO GPON'!$Y$10:$Y$4176,"",'PROJETO GPON'!$AN$10:$AN$4176,CONTROLE!$B33)+COUNTIFS( 'PROJETO GPON'!$Y$10:$Y$4176,L$32,'PROJETO GPON'!$AN$10:$AN$4176,CONTROLE!$B33)</f>
        <v>0</v>
      </c>
      <c r="M33" s="7">
        <f>COUNTIFS('PROJETO GPON'!$W$10:$W$4176,M$32,'PROJETO GPON'!$Y$10:$Y$4176,"",'PROJETO GPON'!$AN$10:$AN$4176,CONTROLE!$B33)+COUNTIFS( 'PROJETO GPON'!$Y$10:$Y$4176,M$32,'PROJETO GPON'!$AN$10:$AN$4176,CONTROLE!$B33)</f>
        <v>0</v>
      </c>
      <c r="N33" s="7">
        <f>COUNTIFS('PROJETO GPON'!$W$10:$W$4176,N$32,'PROJETO GPON'!$Y$10:$Y$4176,"",'PROJETO GPON'!$AN$10:$AN$4176,CONTROLE!$B33)+COUNTIFS( 'PROJETO GPON'!$Y$10:$Y$4176,N$32,'PROJETO GPON'!$AN$10:$AN$4176,CONTROLE!$B33)</f>
        <v>0</v>
      </c>
      <c r="O33" s="7">
        <f>COUNTIFS('PROJETO GPON'!$W$10:$W$4176,O$32,'PROJETO GPON'!$Y$10:$Y$4176,"",'PROJETO GPON'!$AN$10:$AN$4176,CONTROLE!$B33)+COUNTIFS( 'PROJETO GPON'!$Y$10:$Y$4176,O$32,'PROJETO GPON'!$AN$10:$AN$4176,CONTROLE!$B33)</f>
        <v>0</v>
      </c>
      <c r="P33" s="7">
        <f>COUNTIFS('PROJETO GPON'!$W$10:$W$4176,P$32,'PROJETO GPON'!$Y$10:$Y$4176,"",'PROJETO GPON'!$AN$10:$AN$4176,CONTROLE!$B33)+COUNTIFS( 'PROJETO GPON'!$Y$10:$Y$4176,P$32,'PROJETO GPON'!$AN$10:$AN$4176,CONTROLE!$B33)</f>
        <v>0</v>
      </c>
      <c r="Q33" s="7">
        <f>COUNTIFS('PROJETO GPON'!$W$10:$W$4176,Q$32,'PROJETO GPON'!$Y$10:$Y$4176,"",'PROJETO GPON'!$AN$10:$AN$4176,CONTROLE!$B33)+COUNTIFS( 'PROJETO GPON'!$Y$10:$Y$4176,Q$32,'PROJETO GPON'!$AN$10:$AN$4176,CONTROLE!$B33)</f>
        <v>0</v>
      </c>
      <c r="R33" s="7">
        <f>COUNTIFS('PROJETO GPON'!$W$10:$W$4176,R$32,'PROJETO GPON'!$Y$10:$Y$4176,"",'PROJETO GPON'!$AN$10:$AN$4176,CONTROLE!$B33)+COUNTIFS( 'PROJETO GPON'!$Y$10:$Y$4176,R$32,'PROJETO GPON'!$AN$10:$AN$4176,CONTROLE!$B33)</f>
        <v>0</v>
      </c>
      <c r="S33" s="7">
        <f>COUNTIFS('PROJETO GPON'!$W$10:$W$4176,S$32,'PROJETO GPON'!$Y$10:$Y$4176,"",'PROJETO GPON'!$AN$10:$AN$4176,CONTROLE!$B33)+COUNTIFS( 'PROJETO GPON'!$Y$10:$Y$4176,S$32,'PROJETO GPON'!$AN$10:$AN$4176,CONTROLE!$B33)</f>
        <v>0</v>
      </c>
      <c r="T33" s="7">
        <f>COUNTIFS('PROJETO GPON'!$W$10:$W$4176,T$32,'PROJETO GPON'!$Y$10:$Y$4176,"",'PROJETO GPON'!$AN$10:$AN$4176,CONTROLE!$B33)+COUNTIFS( 'PROJETO GPON'!$Y$10:$Y$4176,T$32,'PROJETO GPON'!$AN$10:$AN$4176,CONTROLE!$B33)</f>
        <v>0</v>
      </c>
      <c r="U33" s="7">
        <f>COUNTIFS('PROJETO GPON'!$W$10:$W$4176,U$32,'PROJETO GPON'!$Y$10:$Y$4176,"",'PROJETO GPON'!$AN$10:$AN$4176,CONTROLE!$B33)+COUNTIFS( 'PROJETO GPON'!$Y$10:$Y$4176,U$32,'PROJETO GPON'!$AN$10:$AN$4176,CONTROLE!$B33)</f>
        <v>0</v>
      </c>
      <c r="V33" s="7">
        <f>COUNTIFS('PROJETO GPON'!$W$10:$W$4176,V$32,'PROJETO GPON'!$Y$10:$Y$4176,"",'PROJETO GPON'!$AN$10:$AN$4176,CONTROLE!$B33)+COUNTIFS( 'PROJETO GPON'!$Y$10:$Y$4176,V$32,'PROJETO GPON'!$AN$10:$AN$4176,CONTROLE!$B33)</f>
        <v>0</v>
      </c>
      <c r="W33" s="7">
        <f>COUNTIFS('PROJETO GPON'!$W$10:$W$4176,W$32,'PROJETO GPON'!$Y$10:$Y$4176,"",'PROJETO GPON'!$AN$10:$AN$4176,CONTROLE!$B33)+COUNTIFS( 'PROJETO GPON'!$Y$10:$Y$4176,W$32,'PROJETO GPON'!$AN$10:$AN$4176,CONTROLE!$B33)</f>
        <v>0</v>
      </c>
      <c r="X33" s="7">
        <f>COUNTIFS('PROJETO GPON'!$W$10:$W$4176,X$32,'PROJETO GPON'!$Y$10:$Y$4176,"",'PROJETO GPON'!$AN$10:$AN$4176,CONTROLE!$B33)+COUNTIFS( 'PROJETO GPON'!$Y$10:$Y$4176,X$32,'PROJETO GPON'!$AN$10:$AN$4176,CONTROLE!$B33)</f>
        <v>0</v>
      </c>
      <c r="Y33" s="7">
        <f>COUNTIFS('PROJETO GPON'!$W$10:$W$4176,Y$32,'PROJETO GPON'!$Y$10:$Y$4176,"",'PROJETO GPON'!$AN$10:$AN$4176,CONTROLE!$B33)+COUNTIFS( 'PROJETO GPON'!$Y$10:$Y$4176,Y$32,'PROJETO GPON'!$AN$10:$AN$4176,CONTROLE!$B33)</f>
        <v>0</v>
      </c>
      <c r="Z33" s="7">
        <f>COUNTIFS('PROJETO GPON'!$W$10:$W$4176,Z$32,'PROJETO GPON'!$Y$10:$Y$4176,"",'PROJETO GPON'!$AN$10:$AN$4176,CONTROLE!$B33)+COUNTIFS( 'PROJETO GPON'!$Y$10:$Y$4176,Z$32,'PROJETO GPON'!$AN$10:$AN$4176,CONTROLE!$B33)</f>
        <v>0</v>
      </c>
      <c r="AA33" s="7">
        <f>COUNTIFS('PROJETO GPON'!$W$10:$W$4176,AA$32,'PROJETO GPON'!$Y$10:$Y$4176,"",'PROJETO GPON'!$AN$10:$AN$4176,CONTROLE!$B33)+COUNTIFS( 'PROJETO GPON'!$Y$10:$Y$4176,AA$32,'PROJETO GPON'!$AN$10:$AN$4176,CONTROLE!$B33)</f>
        <v>0</v>
      </c>
      <c r="AB33" s="7">
        <f>COUNTIFS('PROJETO GPON'!$W$10:$W$4176,AB$32,'PROJETO GPON'!$Y$10:$Y$4176,"",'PROJETO GPON'!$AN$10:$AN$4176,CONTROLE!$B33)+COUNTIFS( 'PROJETO GPON'!$Y$10:$Y$4176,AB$32,'PROJETO GPON'!$AN$10:$AN$4176,CONTROLE!$B33)</f>
        <v>0</v>
      </c>
      <c r="AC33" s="7">
        <f>COUNTIFS('PROJETO GPON'!$W$10:$W$4176,AC$32,'PROJETO GPON'!$Y$10:$Y$4176,"",'PROJETO GPON'!$AN$10:$AN$4176,CONTROLE!$B33)+COUNTIFS( 'PROJETO GPON'!$Y$10:$Y$4176,AC$32,'PROJETO GPON'!$AN$10:$AN$4176,CONTROLE!$B33)</f>
        <v>0</v>
      </c>
      <c r="AD33" s="7">
        <f>COUNTIFS('PROJETO GPON'!$W$10:$W$4176,AD$32,'PROJETO GPON'!$Y$10:$Y$4176,"",'PROJETO GPON'!$AN$10:$AN$4176,CONTROLE!$B33)+COUNTIFS( 'PROJETO GPON'!$Y$10:$Y$4176,AD$32,'PROJETO GPON'!$AN$10:$AN$4176,CONTROLE!$B33)</f>
        <v>0</v>
      </c>
      <c r="AE33" s="7">
        <f>COUNTIFS('PROJETO GPON'!$W$10:$W$4176,AE$32,'PROJETO GPON'!$Y$10:$Y$4176,"",'PROJETO GPON'!$AN$10:$AN$4176,CONTROLE!$B33)+COUNTIFS( 'PROJETO GPON'!$Y$10:$Y$4176,AE$32,'PROJETO GPON'!$AN$10:$AN$4176,CONTROLE!$B33)</f>
        <v>0</v>
      </c>
      <c r="AF33" s="7">
        <f>COUNTIFS('PROJETO GPON'!$W$10:$W$4176,AF$32,'PROJETO GPON'!$Y$10:$Y$4176,"",'PROJETO GPON'!$AN$10:$AN$4176,CONTROLE!$B33)+COUNTIFS( 'PROJETO GPON'!$Y$10:$Y$4176,AF$32,'PROJETO GPON'!$AN$10:$AN$4176,CONTROLE!$B33)</f>
        <v>0</v>
      </c>
      <c r="AG33" s="7">
        <f>COUNTIFS('PROJETO GPON'!$W$10:$W$4176,AG$32,'PROJETO GPON'!$Y$10:$Y$4176,"",'PROJETO GPON'!$AN$10:$AN$4176,CONTROLE!$B33)+COUNTIFS( 'PROJETO GPON'!$Y$10:$Y$4176,AG$32,'PROJETO GPON'!$AN$10:$AN$4176,CONTROLE!$B33)</f>
        <v>0</v>
      </c>
      <c r="AH33" s="7">
        <f>COUNTIFS('PROJETO GPON'!$W$10:$W$4176,AH$32,'PROJETO GPON'!$Y$10:$Y$4176,"",'PROJETO GPON'!$AN$10:$AN$4176,CONTROLE!$B33)+COUNTIFS( 'PROJETO GPON'!$Y$10:$Y$4176,AH$32,'PROJETO GPON'!$AN$10:$AN$4176,CONTROLE!$B33)</f>
        <v>0</v>
      </c>
      <c r="AI33" s="7">
        <f>COUNTIFS('PROJETO GPON'!$W$10:$W$4176,AI$32,'PROJETO GPON'!$Y$10:$Y$4176,"",'PROJETO GPON'!$AN$10:$AN$4176,CONTROLE!$B33)+COUNTIFS( 'PROJETO GPON'!$Y$10:$Y$4176,AI$32,'PROJETO GPON'!$AN$10:$AN$4176,CONTROLE!$B33)</f>
        <v>0</v>
      </c>
      <c r="AJ33" s="7">
        <f>COUNTIFS('PROJETO GPON'!$W$10:$W$4176,AJ$32,'PROJETO GPON'!$Y$10:$Y$4176,"",'PROJETO GPON'!$AN$10:$AN$4176,CONTROLE!$B33)+COUNTIFS( 'PROJETO GPON'!$Y$10:$Y$4176,AJ$32,'PROJETO GPON'!$AN$10:$AN$4176,CONTROLE!$B33)</f>
        <v>0</v>
      </c>
      <c r="AK33" s="7">
        <f>COUNTIFS('PROJETO GPON'!$W$10:$W$4176,AK$32,'PROJETO GPON'!$Y$10:$Y$4176,"",'PROJETO GPON'!$AN$10:$AN$4176,CONTROLE!$B33)+COUNTIFS( 'PROJETO GPON'!$Y$10:$Y$4176,AK$32,'PROJETO GPON'!$AN$10:$AN$4176,CONTROLE!$B33)</f>
        <v>0</v>
      </c>
      <c r="AL33" s="7">
        <f>COUNTIFS('PROJETO GPON'!$W$10:$W$4176,AL$32,'PROJETO GPON'!$Y$10:$Y$4176,"",'PROJETO GPON'!$AN$10:$AN$4176,CONTROLE!$B33)+COUNTIFS( 'PROJETO GPON'!$Y$10:$Y$4176,AL$32,'PROJETO GPON'!$AN$10:$AN$4176,CONTROLE!$B33)</f>
        <v>0</v>
      </c>
      <c r="AM33" s="7">
        <f>COUNTIFS('PROJETO GPON'!$W$10:$W$4176,AM$32,'PROJETO GPON'!$Y$10:$Y$4176,"",'PROJETO GPON'!$AN$10:$AN$4176,CONTROLE!$B33)+COUNTIFS( 'PROJETO GPON'!$Y$10:$Y$4176,AM$32,'PROJETO GPON'!$AN$10:$AN$4176,CONTROLE!$B33)</f>
        <v>0</v>
      </c>
      <c r="AN33" s="7">
        <f>COUNTIFS('PROJETO GPON'!$W$10:$W$4176,AN$32,'PROJETO GPON'!$Y$10:$Y$4176,"",'PROJETO GPON'!$AN$10:$AN$4176,CONTROLE!$B33)+COUNTIFS( 'PROJETO GPON'!$Y$10:$Y$4176,AN$32,'PROJETO GPON'!$AN$10:$AN$4176,CONTROLE!$B33)</f>
        <v>0</v>
      </c>
      <c r="AZ33" t="s">
        <v>16</v>
      </c>
      <c r="BA33" s="6">
        <v>44304</v>
      </c>
      <c r="BB33" s="6">
        <v>44310</v>
      </c>
    </row>
    <row r="34" spans="2:54" x14ac:dyDescent="0.25">
      <c r="B34" s="106" t="s">
        <v>94</v>
      </c>
      <c r="C34" s="106"/>
      <c r="D34" s="12">
        <f>COUNTIFS('PROJETO GPON'!$W$10:$W$4176,D$32,'PROJETO GPON'!$Y$10:$Y$4176,"",'PROJETO GPON'!$AN$10:$AN$4176,CONTROLE!$B34)+COUNTIFS( 'PROJETO GPON'!$Y$10:$Y$4176,D$32,'PROJETO GPON'!$AN$10:$AN$4176,CONTROLE!$B34)</f>
        <v>0</v>
      </c>
      <c r="E34" s="12">
        <f>COUNTIFS('PROJETO GPON'!$W$10:$W$4176,E$32,'PROJETO GPON'!$Y$10:$Y$4176,"",'PROJETO GPON'!$AN$10:$AN$4176,CONTROLE!$B34)+COUNTIFS( 'PROJETO GPON'!$Y$10:$Y$4176,E$32,'PROJETO GPON'!$AN$10:$AN$4176,CONTROLE!$B34)</f>
        <v>0</v>
      </c>
      <c r="F34" s="12">
        <f>COUNTIFS('PROJETO GPON'!$W$10:$W$4176,F$32,'PROJETO GPON'!$Y$10:$Y$4176,"",'PROJETO GPON'!$AN$10:$AN$4176,CONTROLE!$B34)+COUNTIFS( 'PROJETO GPON'!$Y$10:$Y$4176,F$32,'PROJETO GPON'!$AN$10:$AN$4176,CONTROLE!$B34)</f>
        <v>0</v>
      </c>
      <c r="G34" s="12">
        <f>COUNTIFS('PROJETO GPON'!$W$10:$W$4176,G$32,'PROJETO GPON'!$Y$10:$Y$4176,"",'PROJETO GPON'!$AN$10:$AN$4176,CONTROLE!$B34)+COUNTIFS( 'PROJETO GPON'!$Y$10:$Y$4176,G$32,'PROJETO GPON'!$AN$10:$AN$4176,CONTROLE!$B34)</f>
        <v>0</v>
      </c>
      <c r="H34" s="12">
        <f>COUNTIFS('PROJETO GPON'!$W$10:$W$4176,H$32,'PROJETO GPON'!$Y$10:$Y$4176,"",'PROJETO GPON'!$AN$10:$AN$4176,CONTROLE!$B34)+COUNTIFS( 'PROJETO GPON'!$Y$10:$Y$4176,H$32,'PROJETO GPON'!$AN$10:$AN$4176,CONTROLE!$B34)</f>
        <v>0</v>
      </c>
      <c r="I34" s="12">
        <f>COUNTIFS('PROJETO GPON'!$W$10:$W$4176,I$32,'PROJETO GPON'!$Y$10:$Y$4176,"",'PROJETO GPON'!$AN$10:$AN$4176,CONTROLE!$B34)+COUNTIFS( 'PROJETO GPON'!$Y$10:$Y$4176,I$32,'PROJETO GPON'!$AN$10:$AN$4176,CONTROLE!$B34)</f>
        <v>0</v>
      </c>
      <c r="J34" s="12">
        <f>COUNTIFS('PROJETO GPON'!$W$10:$W$4176,J$32,'PROJETO GPON'!$Y$10:$Y$4176,"",'PROJETO GPON'!$AN$10:$AN$4176,CONTROLE!$B34)+COUNTIFS( 'PROJETO GPON'!$Y$10:$Y$4176,J$32,'PROJETO GPON'!$AN$10:$AN$4176,CONTROLE!$B34)</f>
        <v>0</v>
      </c>
      <c r="K34" s="12">
        <f>COUNTIFS('PROJETO GPON'!$W$10:$W$4176,K$32,'PROJETO GPON'!$Y$10:$Y$4176,"",'PROJETO GPON'!$AN$10:$AN$4176,CONTROLE!$B34)+COUNTIFS( 'PROJETO GPON'!$Y$10:$Y$4176,K$32,'PROJETO GPON'!$AN$10:$AN$4176,CONTROLE!$B34)</f>
        <v>0</v>
      </c>
      <c r="L34" s="12">
        <f>COUNTIFS('PROJETO GPON'!$W$10:$W$4176,L$32,'PROJETO GPON'!$Y$10:$Y$4176,"",'PROJETO GPON'!$AN$10:$AN$4176,CONTROLE!$B34)+COUNTIFS( 'PROJETO GPON'!$Y$10:$Y$4176,L$32,'PROJETO GPON'!$AN$10:$AN$4176,CONTROLE!$B34)</f>
        <v>0</v>
      </c>
      <c r="M34" s="12">
        <f>COUNTIFS('PROJETO GPON'!$W$10:$W$4176,M$32,'PROJETO GPON'!$Y$10:$Y$4176,"",'PROJETO GPON'!$AN$10:$AN$4176,CONTROLE!$B34)+COUNTIFS( 'PROJETO GPON'!$Y$10:$Y$4176,M$32,'PROJETO GPON'!$AN$10:$AN$4176,CONTROLE!$B34)</f>
        <v>0</v>
      </c>
      <c r="N34" s="12">
        <f>COUNTIFS('PROJETO GPON'!$W$10:$W$4176,N$32,'PROJETO GPON'!$Y$10:$Y$4176,"",'PROJETO GPON'!$AN$10:$AN$4176,CONTROLE!$B34)+COUNTIFS( 'PROJETO GPON'!$Y$10:$Y$4176,N$32,'PROJETO GPON'!$AN$10:$AN$4176,CONTROLE!$B34)</f>
        <v>0</v>
      </c>
      <c r="O34" s="12">
        <f>COUNTIFS('PROJETO GPON'!$W$10:$W$4176,O$32,'PROJETO GPON'!$Y$10:$Y$4176,"",'PROJETO GPON'!$AN$10:$AN$4176,CONTROLE!$B34)+COUNTIFS( 'PROJETO GPON'!$Y$10:$Y$4176,O$32,'PROJETO GPON'!$AN$10:$AN$4176,CONTROLE!$B34)</f>
        <v>0</v>
      </c>
      <c r="P34" s="12">
        <f>COUNTIFS('PROJETO GPON'!$W$10:$W$4176,P$32,'PROJETO GPON'!$Y$10:$Y$4176,"",'PROJETO GPON'!$AN$10:$AN$4176,CONTROLE!$B34)+COUNTIFS( 'PROJETO GPON'!$Y$10:$Y$4176,P$32,'PROJETO GPON'!$AN$10:$AN$4176,CONTROLE!$B34)</f>
        <v>0</v>
      </c>
      <c r="Q34" s="12">
        <f>COUNTIFS('PROJETO GPON'!$W$10:$W$4176,Q$32,'PROJETO GPON'!$Y$10:$Y$4176,"",'PROJETO GPON'!$AN$10:$AN$4176,CONTROLE!$B34)+COUNTIFS( 'PROJETO GPON'!$Y$10:$Y$4176,Q$32,'PROJETO GPON'!$AN$10:$AN$4176,CONTROLE!$B34)</f>
        <v>0</v>
      </c>
      <c r="R34" s="12">
        <f>COUNTIFS('PROJETO GPON'!$W$10:$W$4176,R$32,'PROJETO GPON'!$Y$10:$Y$4176,"",'PROJETO GPON'!$AN$10:$AN$4176,CONTROLE!$B34)+COUNTIFS( 'PROJETO GPON'!$Y$10:$Y$4176,R$32,'PROJETO GPON'!$AN$10:$AN$4176,CONTROLE!$B34)</f>
        <v>0</v>
      </c>
      <c r="S34" s="12">
        <f>COUNTIFS('PROJETO GPON'!$W$10:$W$4176,S$32,'PROJETO GPON'!$Y$10:$Y$4176,"",'PROJETO GPON'!$AN$10:$AN$4176,CONTROLE!$B34)+COUNTIFS( 'PROJETO GPON'!$Y$10:$Y$4176,S$32,'PROJETO GPON'!$AN$10:$AN$4176,CONTROLE!$B34)</f>
        <v>0</v>
      </c>
      <c r="T34" s="12">
        <f>COUNTIFS('PROJETO GPON'!$W$10:$W$4176,T$32,'PROJETO GPON'!$Y$10:$Y$4176,"",'PROJETO GPON'!$AN$10:$AN$4176,CONTROLE!$B34)+COUNTIFS( 'PROJETO GPON'!$Y$10:$Y$4176,T$32,'PROJETO GPON'!$AN$10:$AN$4176,CONTROLE!$B34)</f>
        <v>0</v>
      </c>
      <c r="U34" s="12">
        <f>COUNTIFS('PROJETO GPON'!$W$10:$W$4176,U$32,'PROJETO GPON'!$Y$10:$Y$4176,"",'PROJETO GPON'!$AN$10:$AN$4176,CONTROLE!$B34)+COUNTIFS( 'PROJETO GPON'!$Y$10:$Y$4176,U$32,'PROJETO GPON'!$AN$10:$AN$4176,CONTROLE!$B34)</f>
        <v>0</v>
      </c>
      <c r="V34" s="12">
        <f>COUNTIFS('PROJETO GPON'!$W$10:$W$4176,V$32,'PROJETO GPON'!$Y$10:$Y$4176,"",'PROJETO GPON'!$AN$10:$AN$4176,CONTROLE!$B34)+COUNTIFS( 'PROJETO GPON'!$Y$10:$Y$4176,V$32,'PROJETO GPON'!$AN$10:$AN$4176,CONTROLE!$B34)</f>
        <v>0</v>
      </c>
      <c r="W34" s="12">
        <f>COUNTIFS('PROJETO GPON'!$W$10:$W$4176,W$32,'PROJETO GPON'!$Y$10:$Y$4176,"",'PROJETO GPON'!$AN$10:$AN$4176,CONTROLE!$B34)+COUNTIFS( 'PROJETO GPON'!$Y$10:$Y$4176,W$32,'PROJETO GPON'!$AN$10:$AN$4176,CONTROLE!$B34)</f>
        <v>0</v>
      </c>
      <c r="X34" s="12">
        <f>COUNTIFS('PROJETO GPON'!$W$10:$W$4176,X$32,'PROJETO GPON'!$Y$10:$Y$4176,"",'PROJETO GPON'!$AN$10:$AN$4176,CONTROLE!$B34)+COUNTIFS( 'PROJETO GPON'!$Y$10:$Y$4176,X$32,'PROJETO GPON'!$AN$10:$AN$4176,CONTROLE!$B34)</f>
        <v>0</v>
      </c>
      <c r="Y34" s="12">
        <f>COUNTIFS('PROJETO GPON'!$W$10:$W$4176,Y$32,'PROJETO GPON'!$Y$10:$Y$4176,"",'PROJETO GPON'!$AN$10:$AN$4176,CONTROLE!$B34)+COUNTIFS( 'PROJETO GPON'!$Y$10:$Y$4176,Y$32,'PROJETO GPON'!$AN$10:$AN$4176,CONTROLE!$B34)</f>
        <v>0</v>
      </c>
      <c r="Z34" s="12">
        <f>COUNTIFS('PROJETO GPON'!$W$10:$W$4176,Z$32,'PROJETO GPON'!$Y$10:$Y$4176,"",'PROJETO GPON'!$AN$10:$AN$4176,CONTROLE!$B34)+COUNTIFS( 'PROJETO GPON'!$Y$10:$Y$4176,Z$32,'PROJETO GPON'!$AN$10:$AN$4176,CONTROLE!$B34)</f>
        <v>0</v>
      </c>
      <c r="AA34" s="12">
        <f>COUNTIFS('PROJETO GPON'!$W$10:$W$4176,AA$32,'PROJETO GPON'!$Y$10:$Y$4176,"",'PROJETO GPON'!$AN$10:$AN$4176,CONTROLE!$B34)+COUNTIFS( 'PROJETO GPON'!$Y$10:$Y$4176,AA$32,'PROJETO GPON'!$AN$10:$AN$4176,CONTROLE!$B34)</f>
        <v>0</v>
      </c>
      <c r="AB34" s="12">
        <f>COUNTIFS('PROJETO GPON'!$W$10:$W$4176,AB$32,'PROJETO GPON'!$Y$10:$Y$4176,"",'PROJETO GPON'!$AN$10:$AN$4176,CONTROLE!$B34)+COUNTIFS( 'PROJETO GPON'!$Y$10:$Y$4176,AB$32,'PROJETO GPON'!$AN$10:$AN$4176,CONTROLE!$B34)</f>
        <v>0</v>
      </c>
      <c r="AC34" s="12">
        <f>COUNTIFS('PROJETO GPON'!$W$10:$W$4176,AC$32,'PROJETO GPON'!$Y$10:$Y$4176,"",'PROJETO GPON'!$AN$10:$AN$4176,CONTROLE!$B34)+COUNTIFS( 'PROJETO GPON'!$Y$10:$Y$4176,AC$32,'PROJETO GPON'!$AN$10:$AN$4176,CONTROLE!$B34)</f>
        <v>0</v>
      </c>
      <c r="AD34" s="12">
        <f>COUNTIFS('PROJETO GPON'!$W$10:$W$4176,AD$32,'PROJETO GPON'!$Y$10:$Y$4176,"",'PROJETO GPON'!$AN$10:$AN$4176,CONTROLE!$B34)+COUNTIFS( 'PROJETO GPON'!$Y$10:$Y$4176,AD$32,'PROJETO GPON'!$AN$10:$AN$4176,CONTROLE!$B34)</f>
        <v>0</v>
      </c>
      <c r="AE34" s="12">
        <f>COUNTIFS('PROJETO GPON'!$W$10:$W$4176,AE$32,'PROJETO GPON'!$Y$10:$Y$4176,"",'PROJETO GPON'!$AN$10:$AN$4176,CONTROLE!$B34)+COUNTIFS( 'PROJETO GPON'!$Y$10:$Y$4176,AE$32,'PROJETO GPON'!$AN$10:$AN$4176,CONTROLE!$B34)</f>
        <v>0</v>
      </c>
      <c r="AF34" s="12">
        <f>COUNTIFS('PROJETO GPON'!$W$10:$W$4176,AF$32,'PROJETO GPON'!$Y$10:$Y$4176,"",'PROJETO GPON'!$AN$10:$AN$4176,CONTROLE!$B34)+COUNTIFS( 'PROJETO GPON'!$Y$10:$Y$4176,AF$32,'PROJETO GPON'!$AN$10:$AN$4176,CONTROLE!$B34)</f>
        <v>0</v>
      </c>
      <c r="AG34" s="12">
        <f>COUNTIFS('PROJETO GPON'!$W$10:$W$4176,AG$32,'PROJETO GPON'!$Y$10:$Y$4176,"",'PROJETO GPON'!$AN$10:$AN$4176,CONTROLE!$B34)+COUNTIFS( 'PROJETO GPON'!$Y$10:$Y$4176,AG$32,'PROJETO GPON'!$AN$10:$AN$4176,CONTROLE!$B34)</f>
        <v>0</v>
      </c>
      <c r="AH34" s="12">
        <f>COUNTIFS('PROJETO GPON'!$W$10:$W$4176,AH$32,'PROJETO GPON'!$Y$10:$Y$4176,"",'PROJETO GPON'!$AN$10:$AN$4176,CONTROLE!$B34)+COUNTIFS( 'PROJETO GPON'!$Y$10:$Y$4176,AH$32,'PROJETO GPON'!$AN$10:$AN$4176,CONTROLE!$B34)</f>
        <v>0</v>
      </c>
      <c r="AI34" s="12">
        <f>COUNTIFS('PROJETO GPON'!$W$10:$W$4176,AI$32,'PROJETO GPON'!$Y$10:$Y$4176,"",'PROJETO GPON'!$AN$10:$AN$4176,CONTROLE!$B34)+COUNTIFS( 'PROJETO GPON'!$Y$10:$Y$4176,AI$32,'PROJETO GPON'!$AN$10:$AN$4176,CONTROLE!$B34)</f>
        <v>0</v>
      </c>
      <c r="AJ34" s="12">
        <f>COUNTIFS('PROJETO GPON'!$W$10:$W$4176,AJ$32,'PROJETO GPON'!$Y$10:$Y$4176,"",'PROJETO GPON'!$AN$10:$AN$4176,CONTROLE!$B34)+COUNTIFS( 'PROJETO GPON'!$Y$10:$Y$4176,AJ$32,'PROJETO GPON'!$AN$10:$AN$4176,CONTROLE!$B34)</f>
        <v>0</v>
      </c>
      <c r="AK34" s="12">
        <f>COUNTIFS('PROJETO GPON'!$W$10:$W$4176,AK$32,'PROJETO GPON'!$Y$10:$Y$4176,"",'PROJETO GPON'!$AN$10:$AN$4176,CONTROLE!$B34)+COUNTIFS( 'PROJETO GPON'!$Y$10:$Y$4176,AK$32,'PROJETO GPON'!$AN$10:$AN$4176,CONTROLE!$B34)</f>
        <v>0</v>
      </c>
      <c r="AL34" s="12">
        <f>COUNTIFS('PROJETO GPON'!$W$10:$W$4176,AL$32,'PROJETO GPON'!$Y$10:$Y$4176,"",'PROJETO GPON'!$AN$10:$AN$4176,CONTROLE!$B34)+COUNTIFS( 'PROJETO GPON'!$Y$10:$Y$4176,AL$32,'PROJETO GPON'!$AN$10:$AN$4176,CONTROLE!$B34)</f>
        <v>0</v>
      </c>
      <c r="AM34" s="12">
        <f>COUNTIFS('PROJETO GPON'!$W$10:$W$4176,AM$32,'PROJETO GPON'!$Y$10:$Y$4176,"",'PROJETO GPON'!$AN$10:$AN$4176,CONTROLE!$B34)+COUNTIFS( 'PROJETO GPON'!$Y$10:$Y$4176,AM$32,'PROJETO GPON'!$AN$10:$AN$4176,CONTROLE!$B34)</f>
        <v>0</v>
      </c>
      <c r="AN34" s="12">
        <f>COUNTIFS('PROJETO GPON'!$W$10:$W$4176,AN$32,'PROJETO GPON'!$Y$10:$Y$4176,"",'PROJETO GPON'!$AN$10:$AN$4176,CONTROLE!$B34)+COUNTIFS( 'PROJETO GPON'!$Y$10:$Y$4176,AN$32,'PROJETO GPON'!$AN$10:$AN$4176,CONTROLE!$B34)</f>
        <v>0</v>
      </c>
      <c r="AZ34" t="s">
        <v>17</v>
      </c>
      <c r="BA34" s="6">
        <v>44311</v>
      </c>
      <c r="BB34" s="6">
        <v>44317</v>
      </c>
    </row>
    <row r="35" spans="2:54" x14ac:dyDescent="0.25">
      <c r="B35" s="106" t="s">
        <v>95</v>
      </c>
      <c r="C35" s="106"/>
      <c r="D35" s="7">
        <f>COUNTIFS('PROJETO GPON'!$W$10:$W$4176,D$32,'PROJETO GPON'!$Y$10:$Y$4176,"",'PROJETO GPON'!$AN$10:$AN$4176,CONTROLE!$B35)+COUNTIFS( 'PROJETO GPON'!$Y$10:$Y$4176,D$32,'PROJETO GPON'!$AN$10:$AN$4176,CONTROLE!$B35)</f>
        <v>0</v>
      </c>
      <c r="E35" s="7">
        <f>COUNTIFS('PROJETO GPON'!$W$10:$W$4176,E$32,'PROJETO GPON'!$Y$10:$Y$4176,"",'PROJETO GPON'!$AN$10:$AN$4176,CONTROLE!$B35)+COUNTIFS( 'PROJETO GPON'!$Y$10:$Y$4176,E$32,'PROJETO GPON'!$AN$10:$AN$4176,CONTROLE!$B35)</f>
        <v>0</v>
      </c>
      <c r="F35" s="7">
        <f>COUNTIFS('PROJETO GPON'!$W$10:$W$4176,F$32,'PROJETO GPON'!$Y$10:$Y$4176,"",'PROJETO GPON'!$AN$10:$AN$4176,CONTROLE!$B35)+COUNTIFS( 'PROJETO GPON'!$Y$10:$Y$4176,F$32,'PROJETO GPON'!$AN$10:$AN$4176,CONTROLE!$B35)</f>
        <v>0</v>
      </c>
      <c r="G35" s="7">
        <f>COUNTIFS('PROJETO GPON'!$W$10:$W$4176,G$32,'PROJETO GPON'!$Y$10:$Y$4176,"",'PROJETO GPON'!$AN$10:$AN$4176,CONTROLE!$B35)+COUNTIFS( 'PROJETO GPON'!$Y$10:$Y$4176,G$32,'PROJETO GPON'!$AN$10:$AN$4176,CONTROLE!$B35)</f>
        <v>0</v>
      </c>
      <c r="H35" s="7">
        <f>COUNTIFS('PROJETO GPON'!$W$10:$W$4176,H$32,'PROJETO GPON'!$Y$10:$Y$4176,"",'PROJETO GPON'!$AN$10:$AN$4176,CONTROLE!$B35)+COUNTIFS( 'PROJETO GPON'!$Y$10:$Y$4176,H$32,'PROJETO GPON'!$AN$10:$AN$4176,CONTROLE!$B35)</f>
        <v>0</v>
      </c>
      <c r="I35" s="7">
        <f>COUNTIFS('PROJETO GPON'!$W$10:$W$4176,I$32,'PROJETO GPON'!$Y$10:$Y$4176,"",'PROJETO GPON'!$AN$10:$AN$4176,CONTROLE!$B35)+COUNTIFS( 'PROJETO GPON'!$Y$10:$Y$4176,I$32,'PROJETO GPON'!$AN$10:$AN$4176,CONTROLE!$B35)</f>
        <v>0</v>
      </c>
      <c r="J35" s="7">
        <f>COUNTIFS('PROJETO GPON'!$W$10:$W$4176,J$32,'PROJETO GPON'!$Y$10:$Y$4176,"",'PROJETO GPON'!$AN$10:$AN$4176,CONTROLE!$B35)+COUNTIFS( 'PROJETO GPON'!$Y$10:$Y$4176,J$32,'PROJETO GPON'!$AN$10:$AN$4176,CONTROLE!$B35)</f>
        <v>0</v>
      </c>
      <c r="K35" s="7">
        <f>COUNTIFS('PROJETO GPON'!$W$10:$W$4176,K$32,'PROJETO GPON'!$Y$10:$Y$4176,"",'PROJETO GPON'!$AN$10:$AN$4176,CONTROLE!$B35)+COUNTIFS( 'PROJETO GPON'!$Y$10:$Y$4176,K$32,'PROJETO GPON'!$AN$10:$AN$4176,CONTROLE!$B35)</f>
        <v>0</v>
      </c>
      <c r="L35" s="7">
        <f>COUNTIFS('PROJETO GPON'!$W$10:$W$4176,L$32,'PROJETO GPON'!$Y$10:$Y$4176,"",'PROJETO GPON'!$AN$10:$AN$4176,CONTROLE!$B35)+COUNTIFS( 'PROJETO GPON'!$Y$10:$Y$4176,L$32,'PROJETO GPON'!$AN$10:$AN$4176,CONTROLE!$B35)</f>
        <v>0</v>
      </c>
      <c r="M35" s="7">
        <f>COUNTIFS('PROJETO GPON'!$W$10:$W$4176,M$32,'PROJETO GPON'!$Y$10:$Y$4176,"",'PROJETO GPON'!$AN$10:$AN$4176,CONTROLE!$B35)+COUNTIFS( 'PROJETO GPON'!$Y$10:$Y$4176,M$32,'PROJETO GPON'!$AN$10:$AN$4176,CONTROLE!$B35)</f>
        <v>0</v>
      </c>
      <c r="N35" s="7">
        <f>COUNTIFS('PROJETO GPON'!$W$10:$W$4176,N$32,'PROJETO GPON'!$Y$10:$Y$4176,"",'PROJETO GPON'!$AN$10:$AN$4176,CONTROLE!$B35)+COUNTIFS( 'PROJETO GPON'!$Y$10:$Y$4176,N$32,'PROJETO GPON'!$AN$10:$AN$4176,CONTROLE!$B35)</f>
        <v>0</v>
      </c>
      <c r="O35" s="7">
        <f>COUNTIFS('PROJETO GPON'!$W$10:$W$4176,O$32,'PROJETO GPON'!$Y$10:$Y$4176,"",'PROJETO GPON'!$AN$10:$AN$4176,CONTROLE!$B35)+COUNTIFS( 'PROJETO GPON'!$Y$10:$Y$4176,O$32,'PROJETO GPON'!$AN$10:$AN$4176,CONTROLE!$B35)</f>
        <v>0</v>
      </c>
      <c r="P35" s="7">
        <f>COUNTIFS('PROJETO GPON'!$W$10:$W$4176,P$32,'PROJETO GPON'!$Y$10:$Y$4176,"",'PROJETO GPON'!$AN$10:$AN$4176,CONTROLE!$B35)+COUNTIFS( 'PROJETO GPON'!$Y$10:$Y$4176,P$32,'PROJETO GPON'!$AN$10:$AN$4176,CONTROLE!$B35)</f>
        <v>0</v>
      </c>
      <c r="Q35" s="7">
        <f>COUNTIFS('PROJETO GPON'!$W$10:$W$4176,Q$32,'PROJETO GPON'!$Y$10:$Y$4176,"",'PROJETO GPON'!$AN$10:$AN$4176,CONTROLE!$B35)+COUNTIFS( 'PROJETO GPON'!$Y$10:$Y$4176,Q$32,'PROJETO GPON'!$AN$10:$AN$4176,CONTROLE!$B35)</f>
        <v>0</v>
      </c>
      <c r="R35" s="7">
        <f>COUNTIFS('PROJETO GPON'!$W$10:$W$4176,R$32,'PROJETO GPON'!$Y$10:$Y$4176,"",'PROJETO GPON'!$AN$10:$AN$4176,CONTROLE!$B35)+COUNTIFS( 'PROJETO GPON'!$Y$10:$Y$4176,R$32,'PROJETO GPON'!$AN$10:$AN$4176,CONTROLE!$B35)</f>
        <v>0</v>
      </c>
      <c r="S35" s="7">
        <f>COUNTIFS('PROJETO GPON'!$W$10:$W$4176,S$32,'PROJETO GPON'!$Y$10:$Y$4176,"",'PROJETO GPON'!$AN$10:$AN$4176,CONTROLE!$B35)+COUNTIFS( 'PROJETO GPON'!$Y$10:$Y$4176,S$32,'PROJETO GPON'!$AN$10:$AN$4176,CONTROLE!$B35)</f>
        <v>0</v>
      </c>
      <c r="T35" s="7">
        <f>COUNTIFS('PROJETO GPON'!$W$10:$W$4176,T$32,'PROJETO GPON'!$Y$10:$Y$4176,"",'PROJETO GPON'!$AN$10:$AN$4176,CONTROLE!$B35)+COUNTIFS( 'PROJETO GPON'!$Y$10:$Y$4176,T$32,'PROJETO GPON'!$AN$10:$AN$4176,CONTROLE!$B35)</f>
        <v>0</v>
      </c>
      <c r="U35" s="7">
        <f>COUNTIFS('PROJETO GPON'!$W$10:$W$4176,U$32,'PROJETO GPON'!$Y$10:$Y$4176,"",'PROJETO GPON'!$AN$10:$AN$4176,CONTROLE!$B35)+COUNTIFS( 'PROJETO GPON'!$Y$10:$Y$4176,U$32,'PROJETO GPON'!$AN$10:$AN$4176,CONTROLE!$B35)</f>
        <v>0</v>
      </c>
      <c r="V35" s="7">
        <f>COUNTIFS('PROJETO GPON'!$W$10:$W$4176,V$32,'PROJETO GPON'!$Y$10:$Y$4176,"",'PROJETO GPON'!$AN$10:$AN$4176,CONTROLE!$B35)+COUNTIFS( 'PROJETO GPON'!$Y$10:$Y$4176,V$32,'PROJETO GPON'!$AN$10:$AN$4176,CONTROLE!$B35)</f>
        <v>0</v>
      </c>
      <c r="W35" s="7">
        <f>COUNTIFS('PROJETO GPON'!$W$10:$W$4176,W$32,'PROJETO GPON'!$Y$10:$Y$4176,"",'PROJETO GPON'!$AN$10:$AN$4176,CONTROLE!$B35)+COUNTIFS( 'PROJETO GPON'!$Y$10:$Y$4176,W$32,'PROJETO GPON'!$AN$10:$AN$4176,CONTROLE!$B35)</f>
        <v>0</v>
      </c>
      <c r="X35" s="7">
        <f>COUNTIFS('PROJETO GPON'!$W$10:$W$4176,X$32,'PROJETO GPON'!$Y$10:$Y$4176,"",'PROJETO GPON'!$AN$10:$AN$4176,CONTROLE!$B35)+COUNTIFS( 'PROJETO GPON'!$Y$10:$Y$4176,X$32,'PROJETO GPON'!$AN$10:$AN$4176,CONTROLE!$B35)</f>
        <v>0</v>
      </c>
      <c r="Y35" s="7">
        <f>COUNTIFS('PROJETO GPON'!$W$10:$W$4176,Y$32,'PROJETO GPON'!$Y$10:$Y$4176,"",'PROJETO GPON'!$AN$10:$AN$4176,CONTROLE!$B35)+COUNTIFS( 'PROJETO GPON'!$Y$10:$Y$4176,Y$32,'PROJETO GPON'!$AN$10:$AN$4176,CONTROLE!$B35)</f>
        <v>0</v>
      </c>
      <c r="Z35" s="7">
        <f>COUNTIFS('PROJETO GPON'!$W$10:$W$4176,Z$32,'PROJETO GPON'!$Y$10:$Y$4176,"",'PROJETO GPON'!$AN$10:$AN$4176,CONTROLE!$B35)+COUNTIFS( 'PROJETO GPON'!$Y$10:$Y$4176,Z$32,'PROJETO GPON'!$AN$10:$AN$4176,CONTROLE!$B35)</f>
        <v>0</v>
      </c>
      <c r="AA35" s="7">
        <f>COUNTIFS('PROJETO GPON'!$W$10:$W$4176,AA$32,'PROJETO GPON'!$Y$10:$Y$4176,"",'PROJETO GPON'!$AN$10:$AN$4176,CONTROLE!$B35)+COUNTIFS( 'PROJETO GPON'!$Y$10:$Y$4176,AA$32,'PROJETO GPON'!$AN$10:$AN$4176,CONTROLE!$B35)</f>
        <v>0</v>
      </c>
      <c r="AB35" s="7">
        <f>COUNTIFS('PROJETO GPON'!$W$10:$W$4176,AB$32,'PROJETO GPON'!$Y$10:$Y$4176,"",'PROJETO GPON'!$AN$10:$AN$4176,CONTROLE!$B35)+COUNTIFS( 'PROJETO GPON'!$Y$10:$Y$4176,AB$32,'PROJETO GPON'!$AN$10:$AN$4176,CONTROLE!$B35)</f>
        <v>0</v>
      </c>
      <c r="AC35" s="7">
        <f>COUNTIFS('PROJETO GPON'!$W$10:$W$4176,AC$32,'PROJETO GPON'!$Y$10:$Y$4176,"",'PROJETO GPON'!$AN$10:$AN$4176,CONTROLE!$B35)+COUNTIFS( 'PROJETO GPON'!$Y$10:$Y$4176,AC$32,'PROJETO GPON'!$AN$10:$AN$4176,CONTROLE!$B35)</f>
        <v>0</v>
      </c>
      <c r="AD35" s="7">
        <f>COUNTIFS('PROJETO GPON'!$W$10:$W$4176,AD$32,'PROJETO GPON'!$Y$10:$Y$4176,"",'PROJETO GPON'!$AN$10:$AN$4176,CONTROLE!$B35)+COUNTIFS( 'PROJETO GPON'!$Y$10:$Y$4176,AD$32,'PROJETO GPON'!$AN$10:$AN$4176,CONTROLE!$B35)</f>
        <v>0</v>
      </c>
      <c r="AE35" s="7">
        <f>COUNTIFS('PROJETO GPON'!$W$10:$W$4176,AE$32,'PROJETO GPON'!$Y$10:$Y$4176,"",'PROJETO GPON'!$AN$10:$AN$4176,CONTROLE!$B35)+COUNTIFS( 'PROJETO GPON'!$Y$10:$Y$4176,AE$32,'PROJETO GPON'!$AN$10:$AN$4176,CONTROLE!$B35)</f>
        <v>0</v>
      </c>
      <c r="AF35" s="7">
        <f>COUNTIFS('PROJETO GPON'!$W$10:$W$4176,AF$32,'PROJETO GPON'!$Y$10:$Y$4176,"",'PROJETO GPON'!$AN$10:$AN$4176,CONTROLE!$B35)+COUNTIFS( 'PROJETO GPON'!$Y$10:$Y$4176,AF$32,'PROJETO GPON'!$AN$10:$AN$4176,CONTROLE!$B35)</f>
        <v>0</v>
      </c>
      <c r="AG35" s="7">
        <f>COUNTIFS('PROJETO GPON'!$W$10:$W$4176,AG$32,'PROJETO GPON'!$Y$10:$Y$4176,"",'PROJETO GPON'!$AN$10:$AN$4176,CONTROLE!$B35)+COUNTIFS( 'PROJETO GPON'!$Y$10:$Y$4176,AG$32,'PROJETO GPON'!$AN$10:$AN$4176,CONTROLE!$B35)</f>
        <v>0</v>
      </c>
      <c r="AH35" s="7">
        <f>COUNTIFS('PROJETO GPON'!$W$10:$W$4176,AH$32,'PROJETO GPON'!$Y$10:$Y$4176,"",'PROJETO GPON'!$AN$10:$AN$4176,CONTROLE!$B35)+COUNTIFS( 'PROJETO GPON'!$Y$10:$Y$4176,AH$32,'PROJETO GPON'!$AN$10:$AN$4176,CONTROLE!$B35)</f>
        <v>0</v>
      </c>
      <c r="AI35" s="7">
        <f>COUNTIFS('PROJETO GPON'!$W$10:$W$4176,AI$32,'PROJETO GPON'!$Y$10:$Y$4176,"",'PROJETO GPON'!$AN$10:$AN$4176,CONTROLE!$B35)+COUNTIFS( 'PROJETO GPON'!$Y$10:$Y$4176,AI$32,'PROJETO GPON'!$AN$10:$AN$4176,CONTROLE!$B35)</f>
        <v>0</v>
      </c>
      <c r="AJ35" s="7">
        <f>COUNTIFS('PROJETO GPON'!$W$10:$W$4176,AJ$32,'PROJETO GPON'!$Y$10:$Y$4176,"",'PROJETO GPON'!$AN$10:$AN$4176,CONTROLE!$B35)+COUNTIFS( 'PROJETO GPON'!$Y$10:$Y$4176,AJ$32,'PROJETO GPON'!$AN$10:$AN$4176,CONTROLE!$B35)</f>
        <v>0</v>
      </c>
      <c r="AK35" s="7">
        <f>COUNTIFS('PROJETO GPON'!$W$10:$W$4176,AK$32,'PROJETO GPON'!$Y$10:$Y$4176,"",'PROJETO GPON'!$AN$10:$AN$4176,CONTROLE!$B35)+COUNTIFS( 'PROJETO GPON'!$Y$10:$Y$4176,AK$32,'PROJETO GPON'!$AN$10:$AN$4176,CONTROLE!$B35)</f>
        <v>0</v>
      </c>
      <c r="AL35" s="7">
        <f>COUNTIFS('PROJETO GPON'!$W$10:$W$4176,AL$32,'PROJETO GPON'!$Y$10:$Y$4176,"",'PROJETO GPON'!$AN$10:$AN$4176,CONTROLE!$B35)+COUNTIFS( 'PROJETO GPON'!$Y$10:$Y$4176,AL$32,'PROJETO GPON'!$AN$10:$AN$4176,CONTROLE!$B35)</f>
        <v>0</v>
      </c>
      <c r="AM35" s="7">
        <f>COUNTIFS('PROJETO GPON'!$W$10:$W$4176,AM$32,'PROJETO GPON'!$Y$10:$Y$4176,"",'PROJETO GPON'!$AN$10:$AN$4176,CONTROLE!$B35)+COUNTIFS( 'PROJETO GPON'!$Y$10:$Y$4176,AM$32,'PROJETO GPON'!$AN$10:$AN$4176,CONTROLE!$B35)</f>
        <v>0</v>
      </c>
      <c r="AN35" s="7">
        <f>COUNTIFS('PROJETO GPON'!$W$10:$W$4176,AN$32,'PROJETO GPON'!$Y$10:$Y$4176,"",'PROJETO GPON'!$AN$10:$AN$4176,CONTROLE!$B35)+COUNTIFS( 'PROJETO GPON'!$Y$10:$Y$4176,AN$32,'PROJETO GPON'!$AN$10:$AN$4176,CONTROLE!$B35)</f>
        <v>0</v>
      </c>
    </row>
    <row r="36" spans="2:54" x14ac:dyDescent="0.25">
      <c r="B36" s="106" t="s">
        <v>96</v>
      </c>
      <c r="C36" s="106"/>
      <c r="D36" s="12">
        <f>COUNTIFS('PROJETO GPON'!$W$10:$W$4176,D$32,'PROJETO GPON'!$Y$10:$Y$4176,"",'PROJETO GPON'!$AN$10:$AN$4176,CONTROLE!$B36)+COUNTIFS( 'PROJETO GPON'!$Y$10:$Y$4176,D$32,'PROJETO GPON'!$AN$10:$AN$4176,CONTROLE!$B36)</f>
        <v>0</v>
      </c>
      <c r="E36" s="12">
        <f>COUNTIFS('PROJETO GPON'!$W$10:$W$4176,E$32,'PROJETO GPON'!$Y$10:$Y$4176,"",'PROJETO GPON'!$AN$10:$AN$4176,CONTROLE!$B36)+COUNTIFS( 'PROJETO GPON'!$Y$10:$Y$4176,E$32,'PROJETO GPON'!$AN$10:$AN$4176,CONTROLE!$B36)</f>
        <v>0</v>
      </c>
      <c r="F36" s="12">
        <f>COUNTIFS('PROJETO GPON'!$W$10:$W$4176,F$32,'PROJETO GPON'!$Y$10:$Y$4176,"",'PROJETO GPON'!$AN$10:$AN$4176,CONTROLE!$B36)+COUNTIFS( 'PROJETO GPON'!$Y$10:$Y$4176,F$32,'PROJETO GPON'!$AN$10:$AN$4176,CONTROLE!$B36)</f>
        <v>0</v>
      </c>
      <c r="G36" s="12">
        <f>COUNTIFS('PROJETO GPON'!$W$10:$W$4176,G$32,'PROJETO GPON'!$Y$10:$Y$4176,"",'PROJETO GPON'!$AN$10:$AN$4176,CONTROLE!$B36)+COUNTIFS( 'PROJETO GPON'!$Y$10:$Y$4176,G$32,'PROJETO GPON'!$AN$10:$AN$4176,CONTROLE!$B36)</f>
        <v>0</v>
      </c>
      <c r="H36" s="12">
        <f>COUNTIFS('PROJETO GPON'!$W$10:$W$4176,H$32,'PROJETO GPON'!$Y$10:$Y$4176,"",'PROJETO GPON'!$AN$10:$AN$4176,CONTROLE!$B36)+COUNTIFS( 'PROJETO GPON'!$Y$10:$Y$4176,H$32,'PROJETO GPON'!$AN$10:$AN$4176,CONTROLE!$B36)</f>
        <v>0</v>
      </c>
      <c r="I36" s="12">
        <f>COUNTIFS('PROJETO GPON'!$W$10:$W$4176,I$32,'PROJETO GPON'!$Y$10:$Y$4176,"",'PROJETO GPON'!$AN$10:$AN$4176,CONTROLE!$B36)+COUNTIFS( 'PROJETO GPON'!$Y$10:$Y$4176,I$32,'PROJETO GPON'!$AN$10:$AN$4176,CONTROLE!$B36)</f>
        <v>0</v>
      </c>
      <c r="J36" s="12">
        <f>COUNTIFS('PROJETO GPON'!$W$10:$W$4176,J$32,'PROJETO GPON'!$Y$10:$Y$4176,"",'PROJETO GPON'!$AN$10:$AN$4176,CONTROLE!$B36)+COUNTIFS( 'PROJETO GPON'!$Y$10:$Y$4176,J$32,'PROJETO GPON'!$AN$10:$AN$4176,CONTROLE!$B36)</f>
        <v>0</v>
      </c>
      <c r="K36" s="12">
        <f>COUNTIFS('PROJETO GPON'!$W$10:$W$4176,K$32,'PROJETO GPON'!$Y$10:$Y$4176,"",'PROJETO GPON'!$AN$10:$AN$4176,CONTROLE!$B36)+COUNTIFS( 'PROJETO GPON'!$Y$10:$Y$4176,K$32,'PROJETO GPON'!$AN$10:$AN$4176,CONTROLE!$B36)</f>
        <v>0</v>
      </c>
      <c r="L36" s="12">
        <f>COUNTIFS('PROJETO GPON'!$W$10:$W$4176,L$32,'PROJETO GPON'!$Y$10:$Y$4176,"",'PROJETO GPON'!$AN$10:$AN$4176,CONTROLE!$B36)+COUNTIFS( 'PROJETO GPON'!$Y$10:$Y$4176,L$32,'PROJETO GPON'!$AN$10:$AN$4176,CONTROLE!$B36)</f>
        <v>0</v>
      </c>
      <c r="M36" s="12">
        <f>COUNTIFS('PROJETO GPON'!$W$10:$W$4176,M$32,'PROJETO GPON'!$Y$10:$Y$4176,"",'PROJETO GPON'!$AN$10:$AN$4176,CONTROLE!$B36)+COUNTIFS( 'PROJETO GPON'!$Y$10:$Y$4176,M$32,'PROJETO GPON'!$AN$10:$AN$4176,CONTROLE!$B36)</f>
        <v>0</v>
      </c>
      <c r="N36" s="12">
        <f>COUNTIFS('PROJETO GPON'!$W$10:$W$4176,N$32,'PROJETO GPON'!$Y$10:$Y$4176,"",'PROJETO GPON'!$AN$10:$AN$4176,CONTROLE!$B36)+COUNTIFS( 'PROJETO GPON'!$Y$10:$Y$4176,N$32,'PROJETO GPON'!$AN$10:$AN$4176,CONTROLE!$B36)</f>
        <v>0</v>
      </c>
      <c r="O36" s="12">
        <f>COUNTIFS('PROJETO GPON'!$W$10:$W$4176,O$32,'PROJETO GPON'!$Y$10:$Y$4176,"",'PROJETO GPON'!$AN$10:$AN$4176,CONTROLE!$B36)+COUNTIFS( 'PROJETO GPON'!$Y$10:$Y$4176,O$32,'PROJETO GPON'!$AN$10:$AN$4176,CONTROLE!$B36)</f>
        <v>0</v>
      </c>
      <c r="P36" s="12">
        <f>COUNTIFS('PROJETO GPON'!$W$10:$W$4176,P$32,'PROJETO GPON'!$Y$10:$Y$4176,"",'PROJETO GPON'!$AN$10:$AN$4176,CONTROLE!$B36)+COUNTIFS( 'PROJETO GPON'!$Y$10:$Y$4176,P$32,'PROJETO GPON'!$AN$10:$AN$4176,CONTROLE!$B36)</f>
        <v>0</v>
      </c>
      <c r="Q36" s="12">
        <f>COUNTIFS('PROJETO GPON'!$W$10:$W$4176,Q$32,'PROJETO GPON'!$Y$10:$Y$4176,"",'PROJETO GPON'!$AN$10:$AN$4176,CONTROLE!$B36)+COUNTIFS( 'PROJETO GPON'!$Y$10:$Y$4176,Q$32,'PROJETO GPON'!$AN$10:$AN$4176,CONTROLE!$B36)</f>
        <v>0</v>
      </c>
      <c r="R36" s="12">
        <f>COUNTIFS('PROJETO GPON'!$W$10:$W$4176,R$32,'PROJETO GPON'!$Y$10:$Y$4176,"",'PROJETO GPON'!$AN$10:$AN$4176,CONTROLE!$B36)+COUNTIFS( 'PROJETO GPON'!$Y$10:$Y$4176,R$32,'PROJETO GPON'!$AN$10:$AN$4176,CONTROLE!$B36)</f>
        <v>0</v>
      </c>
      <c r="S36" s="12">
        <f>COUNTIFS('PROJETO GPON'!$W$10:$W$4176,S$32,'PROJETO GPON'!$Y$10:$Y$4176,"",'PROJETO GPON'!$AN$10:$AN$4176,CONTROLE!$B36)+COUNTIFS( 'PROJETO GPON'!$Y$10:$Y$4176,S$32,'PROJETO GPON'!$AN$10:$AN$4176,CONTROLE!$B36)</f>
        <v>0</v>
      </c>
      <c r="T36" s="12">
        <f>COUNTIFS('PROJETO GPON'!$W$10:$W$4176,T$32,'PROJETO GPON'!$Y$10:$Y$4176,"",'PROJETO GPON'!$AN$10:$AN$4176,CONTROLE!$B36)+COUNTIFS( 'PROJETO GPON'!$Y$10:$Y$4176,T$32,'PROJETO GPON'!$AN$10:$AN$4176,CONTROLE!$B36)</f>
        <v>0</v>
      </c>
      <c r="U36" s="12">
        <f>COUNTIFS('PROJETO GPON'!$W$10:$W$4176,U$32,'PROJETO GPON'!$Y$10:$Y$4176,"",'PROJETO GPON'!$AN$10:$AN$4176,CONTROLE!$B36)+COUNTIFS( 'PROJETO GPON'!$Y$10:$Y$4176,U$32,'PROJETO GPON'!$AN$10:$AN$4176,CONTROLE!$B36)</f>
        <v>0</v>
      </c>
      <c r="V36" s="12">
        <f>COUNTIFS('PROJETO GPON'!$W$10:$W$4176,V$32,'PROJETO GPON'!$Y$10:$Y$4176,"",'PROJETO GPON'!$AN$10:$AN$4176,CONTROLE!$B36)+COUNTIFS( 'PROJETO GPON'!$Y$10:$Y$4176,V$32,'PROJETO GPON'!$AN$10:$AN$4176,CONTROLE!$B36)</f>
        <v>0</v>
      </c>
      <c r="W36" s="12">
        <f>COUNTIFS('PROJETO GPON'!$W$10:$W$4176,W$32,'PROJETO GPON'!$Y$10:$Y$4176,"",'PROJETO GPON'!$AN$10:$AN$4176,CONTROLE!$B36)+COUNTIFS( 'PROJETO GPON'!$Y$10:$Y$4176,W$32,'PROJETO GPON'!$AN$10:$AN$4176,CONTROLE!$B36)</f>
        <v>0</v>
      </c>
      <c r="X36" s="12">
        <f>COUNTIFS('PROJETO GPON'!$W$10:$W$4176,X$32,'PROJETO GPON'!$Y$10:$Y$4176,"",'PROJETO GPON'!$AN$10:$AN$4176,CONTROLE!$B36)+COUNTIFS( 'PROJETO GPON'!$Y$10:$Y$4176,X$32,'PROJETO GPON'!$AN$10:$AN$4176,CONTROLE!$B36)</f>
        <v>0</v>
      </c>
      <c r="Y36" s="12">
        <f>COUNTIFS('PROJETO GPON'!$W$10:$W$4176,Y$32,'PROJETO GPON'!$Y$10:$Y$4176,"",'PROJETO GPON'!$AN$10:$AN$4176,CONTROLE!$B36)+COUNTIFS( 'PROJETO GPON'!$Y$10:$Y$4176,Y$32,'PROJETO GPON'!$AN$10:$AN$4176,CONTROLE!$B36)</f>
        <v>0</v>
      </c>
      <c r="Z36" s="12">
        <f>COUNTIFS('PROJETO GPON'!$W$10:$W$4176,Z$32,'PROJETO GPON'!$Y$10:$Y$4176,"",'PROJETO GPON'!$AN$10:$AN$4176,CONTROLE!$B36)+COUNTIFS( 'PROJETO GPON'!$Y$10:$Y$4176,Z$32,'PROJETO GPON'!$AN$10:$AN$4176,CONTROLE!$B36)</f>
        <v>0</v>
      </c>
      <c r="AA36" s="12">
        <f>COUNTIFS('PROJETO GPON'!$W$10:$W$4176,AA$32,'PROJETO GPON'!$Y$10:$Y$4176,"",'PROJETO GPON'!$AN$10:$AN$4176,CONTROLE!$B36)+COUNTIFS( 'PROJETO GPON'!$Y$10:$Y$4176,AA$32,'PROJETO GPON'!$AN$10:$AN$4176,CONTROLE!$B36)</f>
        <v>0</v>
      </c>
      <c r="AB36" s="12">
        <f>COUNTIFS('PROJETO GPON'!$W$10:$W$4176,AB$32,'PROJETO GPON'!$Y$10:$Y$4176,"",'PROJETO GPON'!$AN$10:$AN$4176,CONTROLE!$B36)+COUNTIFS( 'PROJETO GPON'!$Y$10:$Y$4176,AB$32,'PROJETO GPON'!$AN$10:$AN$4176,CONTROLE!$B36)</f>
        <v>0</v>
      </c>
      <c r="AC36" s="12">
        <f>COUNTIFS('PROJETO GPON'!$W$10:$W$4176,AC$32,'PROJETO GPON'!$Y$10:$Y$4176,"",'PROJETO GPON'!$AN$10:$AN$4176,CONTROLE!$B36)+COUNTIFS( 'PROJETO GPON'!$Y$10:$Y$4176,AC$32,'PROJETO GPON'!$AN$10:$AN$4176,CONTROLE!$B36)</f>
        <v>0</v>
      </c>
      <c r="AD36" s="12">
        <f>COUNTIFS('PROJETO GPON'!$W$10:$W$4176,AD$32,'PROJETO GPON'!$Y$10:$Y$4176,"",'PROJETO GPON'!$AN$10:$AN$4176,CONTROLE!$B36)+COUNTIFS( 'PROJETO GPON'!$Y$10:$Y$4176,AD$32,'PROJETO GPON'!$AN$10:$AN$4176,CONTROLE!$B36)</f>
        <v>0</v>
      </c>
      <c r="AE36" s="12">
        <f>COUNTIFS('PROJETO GPON'!$W$10:$W$4176,AE$32,'PROJETO GPON'!$Y$10:$Y$4176,"",'PROJETO GPON'!$AN$10:$AN$4176,CONTROLE!$B36)+COUNTIFS( 'PROJETO GPON'!$Y$10:$Y$4176,AE$32,'PROJETO GPON'!$AN$10:$AN$4176,CONTROLE!$B36)</f>
        <v>0</v>
      </c>
      <c r="AF36" s="12">
        <f>COUNTIFS('PROJETO GPON'!$W$10:$W$4176,AF$32,'PROJETO GPON'!$Y$10:$Y$4176,"",'PROJETO GPON'!$AN$10:$AN$4176,CONTROLE!$B36)+COUNTIFS( 'PROJETO GPON'!$Y$10:$Y$4176,AF$32,'PROJETO GPON'!$AN$10:$AN$4176,CONTROLE!$B36)</f>
        <v>0</v>
      </c>
      <c r="AG36" s="12">
        <f>COUNTIFS('PROJETO GPON'!$W$10:$W$4176,AG$32,'PROJETO GPON'!$Y$10:$Y$4176,"",'PROJETO GPON'!$AN$10:$AN$4176,CONTROLE!$B36)+COUNTIFS( 'PROJETO GPON'!$Y$10:$Y$4176,AG$32,'PROJETO GPON'!$AN$10:$AN$4176,CONTROLE!$B36)</f>
        <v>0</v>
      </c>
      <c r="AH36" s="12">
        <f>COUNTIFS('PROJETO GPON'!$W$10:$W$4176,AH$32,'PROJETO GPON'!$Y$10:$Y$4176,"",'PROJETO GPON'!$AN$10:$AN$4176,CONTROLE!$B36)+COUNTIFS( 'PROJETO GPON'!$Y$10:$Y$4176,AH$32,'PROJETO GPON'!$AN$10:$AN$4176,CONTROLE!$B36)</f>
        <v>0</v>
      </c>
      <c r="AI36" s="12">
        <f>COUNTIFS('PROJETO GPON'!$W$10:$W$4176,AI$32,'PROJETO GPON'!$Y$10:$Y$4176,"",'PROJETO GPON'!$AN$10:$AN$4176,CONTROLE!$B36)+COUNTIFS( 'PROJETO GPON'!$Y$10:$Y$4176,AI$32,'PROJETO GPON'!$AN$10:$AN$4176,CONTROLE!$B36)</f>
        <v>0</v>
      </c>
      <c r="AJ36" s="12">
        <f>COUNTIFS('PROJETO GPON'!$W$10:$W$4176,AJ$32,'PROJETO GPON'!$Y$10:$Y$4176,"",'PROJETO GPON'!$AN$10:$AN$4176,CONTROLE!$B36)+COUNTIFS( 'PROJETO GPON'!$Y$10:$Y$4176,AJ$32,'PROJETO GPON'!$AN$10:$AN$4176,CONTROLE!$B36)</f>
        <v>0</v>
      </c>
      <c r="AK36" s="12">
        <f>COUNTIFS('PROJETO GPON'!$W$10:$W$4176,AK$32,'PROJETO GPON'!$Y$10:$Y$4176,"",'PROJETO GPON'!$AN$10:$AN$4176,CONTROLE!$B36)+COUNTIFS( 'PROJETO GPON'!$Y$10:$Y$4176,AK$32,'PROJETO GPON'!$AN$10:$AN$4176,CONTROLE!$B36)</f>
        <v>0</v>
      </c>
      <c r="AL36" s="12">
        <f>COUNTIFS('PROJETO GPON'!$W$10:$W$4176,AL$32,'PROJETO GPON'!$Y$10:$Y$4176,"",'PROJETO GPON'!$AN$10:$AN$4176,CONTROLE!$B36)+COUNTIFS( 'PROJETO GPON'!$Y$10:$Y$4176,AL$32,'PROJETO GPON'!$AN$10:$AN$4176,CONTROLE!$B36)</f>
        <v>0</v>
      </c>
      <c r="AM36" s="12">
        <f>COUNTIFS('PROJETO GPON'!$W$10:$W$4176,AM$32,'PROJETO GPON'!$Y$10:$Y$4176,"",'PROJETO GPON'!$AN$10:$AN$4176,CONTROLE!$B36)+COUNTIFS( 'PROJETO GPON'!$Y$10:$Y$4176,AM$32,'PROJETO GPON'!$AN$10:$AN$4176,CONTROLE!$B36)</f>
        <v>0</v>
      </c>
      <c r="AN36" s="12">
        <f>COUNTIFS('PROJETO GPON'!$W$10:$W$4176,AN$32,'PROJETO GPON'!$Y$10:$Y$4176,"",'PROJETO GPON'!$AN$10:$AN$4176,CONTROLE!$B36)+COUNTIFS( 'PROJETO GPON'!$Y$10:$Y$4176,AN$32,'PROJETO GPON'!$AN$10:$AN$4176,CONTROLE!$B36)</f>
        <v>0</v>
      </c>
    </row>
    <row r="37" spans="2:54" x14ac:dyDescent="0.25">
      <c r="B37" s="106" t="s">
        <v>97</v>
      </c>
      <c r="C37" s="106"/>
      <c r="D37" s="7">
        <f>COUNTIFS('PROJETO GPON'!$W$10:$W$4176,D$32,'PROJETO GPON'!$Y$10:$Y$4176,"",'PROJETO GPON'!$AN$10:$AN$4176,CONTROLE!$B37)+COUNTIFS( 'PROJETO GPON'!$Y$10:$Y$4176,D$32,'PROJETO GPON'!$AN$10:$AN$4176,CONTROLE!$B37)</f>
        <v>0</v>
      </c>
      <c r="E37" s="7">
        <f>COUNTIFS('PROJETO GPON'!$W$10:$W$4176,E$32,'PROJETO GPON'!$Y$10:$Y$4176,"",'PROJETO GPON'!$AN$10:$AN$4176,CONTROLE!$B37)+COUNTIFS( 'PROJETO GPON'!$Y$10:$Y$4176,E$32,'PROJETO GPON'!$AN$10:$AN$4176,CONTROLE!$B37)</f>
        <v>0</v>
      </c>
      <c r="F37" s="7">
        <f>COUNTIFS('PROJETO GPON'!$W$10:$W$4176,F$32,'PROJETO GPON'!$Y$10:$Y$4176,"",'PROJETO GPON'!$AN$10:$AN$4176,CONTROLE!$B37)+COUNTIFS( 'PROJETO GPON'!$Y$10:$Y$4176,F$32,'PROJETO GPON'!$AN$10:$AN$4176,CONTROLE!$B37)</f>
        <v>0</v>
      </c>
      <c r="G37" s="7">
        <f>COUNTIFS('PROJETO GPON'!$W$10:$W$4176,G$32,'PROJETO GPON'!$Y$10:$Y$4176,"",'PROJETO GPON'!$AN$10:$AN$4176,CONTROLE!$B37)+COUNTIFS( 'PROJETO GPON'!$Y$10:$Y$4176,G$32,'PROJETO GPON'!$AN$10:$AN$4176,CONTROLE!$B37)</f>
        <v>0</v>
      </c>
      <c r="H37" s="7">
        <f>COUNTIFS('PROJETO GPON'!$W$10:$W$4176,H$32,'PROJETO GPON'!$Y$10:$Y$4176,"",'PROJETO GPON'!$AN$10:$AN$4176,CONTROLE!$B37)+COUNTIFS( 'PROJETO GPON'!$Y$10:$Y$4176,H$32,'PROJETO GPON'!$AN$10:$AN$4176,CONTROLE!$B37)</f>
        <v>0</v>
      </c>
      <c r="I37" s="7">
        <f>COUNTIFS('PROJETO GPON'!$W$10:$W$4176,I$32,'PROJETO GPON'!$Y$10:$Y$4176,"",'PROJETO GPON'!$AN$10:$AN$4176,CONTROLE!$B37)+COUNTIFS( 'PROJETO GPON'!$Y$10:$Y$4176,I$32,'PROJETO GPON'!$AN$10:$AN$4176,CONTROLE!$B37)</f>
        <v>0</v>
      </c>
      <c r="J37" s="7">
        <f>COUNTIFS('PROJETO GPON'!$W$10:$W$4176,J$32,'PROJETO GPON'!$Y$10:$Y$4176,"",'PROJETO GPON'!$AN$10:$AN$4176,CONTROLE!$B37)+COUNTIFS( 'PROJETO GPON'!$Y$10:$Y$4176,J$32,'PROJETO GPON'!$AN$10:$AN$4176,CONTROLE!$B37)</f>
        <v>0</v>
      </c>
      <c r="K37" s="7">
        <f>COUNTIFS('PROJETO GPON'!$W$10:$W$4176,K$32,'PROJETO GPON'!$Y$10:$Y$4176,"",'PROJETO GPON'!$AN$10:$AN$4176,CONTROLE!$B37)+COUNTIFS( 'PROJETO GPON'!$Y$10:$Y$4176,K$32,'PROJETO GPON'!$AN$10:$AN$4176,CONTROLE!$B37)</f>
        <v>0</v>
      </c>
      <c r="L37" s="7">
        <f>COUNTIFS('PROJETO GPON'!$W$10:$W$4176,L$32,'PROJETO GPON'!$Y$10:$Y$4176,"",'PROJETO GPON'!$AN$10:$AN$4176,CONTROLE!$B37)+COUNTIFS( 'PROJETO GPON'!$Y$10:$Y$4176,L$32,'PROJETO GPON'!$AN$10:$AN$4176,CONTROLE!$B37)</f>
        <v>0</v>
      </c>
      <c r="M37" s="7">
        <f>COUNTIFS('PROJETO GPON'!$W$10:$W$4176,M$32,'PROJETO GPON'!$Y$10:$Y$4176,"",'PROJETO GPON'!$AN$10:$AN$4176,CONTROLE!$B37)+COUNTIFS( 'PROJETO GPON'!$Y$10:$Y$4176,M$32,'PROJETO GPON'!$AN$10:$AN$4176,CONTROLE!$B37)</f>
        <v>0</v>
      </c>
      <c r="N37" s="7">
        <f>COUNTIFS('PROJETO GPON'!$W$10:$W$4176,N$32,'PROJETO GPON'!$Y$10:$Y$4176,"",'PROJETO GPON'!$AN$10:$AN$4176,CONTROLE!$B37)+COUNTIFS( 'PROJETO GPON'!$Y$10:$Y$4176,N$32,'PROJETO GPON'!$AN$10:$AN$4176,CONTROLE!$B37)</f>
        <v>0</v>
      </c>
      <c r="O37" s="7">
        <f>COUNTIFS('PROJETO GPON'!$W$10:$W$4176,O$32,'PROJETO GPON'!$Y$10:$Y$4176,"",'PROJETO GPON'!$AN$10:$AN$4176,CONTROLE!$B37)+COUNTIFS( 'PROJETO GPON'!$Y$10:$Y$4176,O$32,'PROJETO GPON'!$AN$10:$AN$4176,CONTROLE!$B37)</f>
        <v>0</v>
      </c>
      <c r="P37" s="7">
        <f>COUNTIFS('PROJETO GPON'!$W$10:$W$4176,P$32,'PROJETO GPON'!$Y$10:$Y$4176,"",'PROJETO GPON'!$AN$10:$AN$4176,CONTROLE!$B37)+COUNTIFS( 'PROJETO GPON'!$Y$10:$Y$4176,P$32,'PROJETO GPON'!$AN$10:$AN$4176,CONTROLE!$B37)</f>
        <v>0</v>
      </c>
      <c r="Q37" s="7">
        <f>COUNTIFS('PROJETO GPON'!$W$10:$W$4176,Q$32,'PROJETO GPON'!$Y$10:$Y$4176,"",'PROJETO GPON'!$AN$10:$AN$4176,CONTROLE!$B37)+COUNTIFS( 'PROJETO GPON'!$Y$10:$Y$4176,Q$32,'PROJETO GPON'!$AN$10:$AN$4176,CONTROLE!$B37)</f>
        <v>0</v>
      </c>
      <c r="R37" s="7">
        <f>COUNTIFS('PROJETO GPON'!$W$10:$W$4176,R$32,'PROJETO GPON'!$Y$10:$Y$4176,"",'PROJETO GPON'!$AN$10:$AN$4176,CONTROLE!$B37)+COUNTIFS( 'PROJETO GPON'!$Y$10:$Y$4176,R$32,'PROJETO GPON'!$AN$10:$AN$4176,CONTROLE!$B37)</f>
        <v>0</v>
      </c>
      <c r="S37" s="7">
        <f>COUNTIFS('PROJETO GPON'!$W$10:$W$4176,S$32,'PROJETO GPON'!$Y$10:$Y$4176,"",'PROJETO GPON'!$AN$10:$AN$4176,CONTROLE!$B37)+COUNTIFS( 'PROJETO GPON'!$Y$10:$Y$4176,S$32,'PROJETO GPON'!$AN$10:$AN$4176,CONTROLE!$B37)</f>
        <v>0</v>
      </c>
      <c r="T37" s="7">
        <f>COUNTIFS('PROJETO GPON'!$W$10:$W$4176,T$32,'PROJETO GPON'!$Y$10:$Y$4176,"",'PROJETO GPON'!$AN$10:$AN$4176,CONTROLE!$B37)+COUNTIFS( 'PROJETO GPON'!$Y$10:$Y$4176,T$32,'PROJETO GPON'!$AN$10:$AN$4176,CONTROLE!$B37)</f>
        <v>0</v>
      </c>
      <c r="U37" s="7">
        <f>COUNTIFS('PROJETO GPON'!$W$10:$W$4176,U$32,'PROJETO GPON'!$Y$10:$Y$4176,"",'PROJETO GPON'!$AN$10:$AN$4176,CONTROLE!$B37)+COUNTIFS( 'PROJETO GPON'!$Y$10:$Y$4176,U$32,'PROJETO GPON'!$AN$10:$AN$4176,CONTROLE!$B37)</f>
        <v>0</v>
      </c>
      <c r="V37" s="7">
        <f>COUNTIFS('PROJETO GPON'!$W$10:$W$4176,V$32,'PROJETO GPON'!$Y$10:$Y$4176,"",'PROJETO GPON'!$AN$10:$AN$4176,CONTROLE!$B37)+COUNTIFS( 'PROJETO GPON'!$Y$10:$Y$4176,V$32,'PROJETO GPON'!$AN$10:$AN$4176,CONTROLE!$B37)</f>
        <v>0</v>
      </c>
      <c r="W37" s="7">
        <f>COUNTIFS('PROJETO GPON'!$W$10:$W$4176,W$32,'PROJETO GPON'!$Y$10:$Y$4176,"",'PROJETO GPON'!$AN$10:$AN$4176,CONTROLE!$B37)+COUNTIFS( 'PROJETO GPON'!$Y$10:$Y$4176,W$32,'PROJETO GPON'!$AN$10:$AN$4176,CONTROLE!$B37)</f>
        <v>0</v>
      </c>
      <c r="X37" s="7">
        <f>COUNTIFS('PROJETO GPON'!$W$10:$W$4176,X$32,'PROJETO GPON'!$Y$10:$Y$4176,"",'PROJETO GPON'!$AN$10:$AN$4176,CONTROLE!$B37)+COUNTIFS( 'PROJETO GPON'!$Y$10:$Y$4176,X$32,'PROJETO GPON'!$AN$10:$AN$4176,CONTROLE!$B37)</f>
        <v>0</v>
      </c>
      <c r="Y37" s="7">
        <f>COUNTIFS('PROJETO GPON'!$W$10:$W$4176,Y$32,'PROJETO GPON'!$Y$10:$Y$4176,"",'PROJETO GPON'!$AN$10:$AN$4176,CONTROLE!$B37)+COUNTIFS( 'PROJETO GPON'!$Y$10:$Y$4176,Y$32,'PROJETO GPON'!$AN$10:$AN$4176,CONTROLE!$B37)</f>
        <v>0</v>
      </c>
      <c r="Z37" s="7">
        <f>COUNTIFS('PROJETO GPON'!$W$10:$W$4176,Z$32,'PROJETO GPON'!$Y$10:$Y$4176,"",'PROJETO GPON'!$AN$10:$AN$4176,CONTROLE!$B37)+COUNTIFS( 'PROJETO GPON'!$Y$10:$Y$4176,Z$32,'PROJETO GPON'!$AN$10:$AN$4176,CONTROLE!$B37)</f>
        <v>0</v>
      </c>
      <c r="AA37" s="7">
        <f>COUNTIFS('PROJETO GPON'!$W$10:$W$4176,AA$32,'PROJETO GPON'!$Y$10:$Y$4176,"",'PROJETO GPON'!$AN$10:$AN$4176,CONTROLE!$B37)+COUNTIFS( 'PROJETO GPON'!$Y$10:$Y$4176,AA$32,'PROJETO GPON'!$AN$10:$AN$4176,CONTROLE!$B37)</f>
        <v>0</v>
      </c>
      <c r="AB37" s="7">
        <f>COUNTIFS('PROJETO GPON'!$W$10:$W$4176,AB$32,'PROJETO GPON'!$Y$10:$Y$4176,"",'PROJETO GPON'!$AN$10:$AN$4176,CONTROLE!$B37)+COUNTIFS( 'PROJETO GPON'!$Y$10:$Y$4176,AB$32,'PROJETO GPON'!$AN$10:$AN$4176,CONTROLE!$B37)</f>
        <v>0</v>
      </c>
      <c r="AC37" s="7">
        <f>COUNTIFS('PROJETO GPON'!$W$10:$W$4176,AC$32,'PROJETO GPON'!$Y$10:$Y$4176,"",'PROJETO GPON'!$AN$10:$AN$4176,CONTROLE!$B37)+COUNTIFS( 'PROJETO GPON'!$Y$10:$Y$4176,AC$32,'PROJETO GPON'!$AN$10:$AN$4176,CONTROLE!$B37)</f>
        <v>0</v>
      </c>
      <c r="AD37" s="7">
        <f>COUNTIFS('PROJETO GPON'!$W$10:$W$4176,AD$32,'PROJETO GPON'!$Y$10:$Y$4176,"",'PROJETO GPON'!$AN$10:$AN$4176,CONTROLE!$B37)+COUNTIFS( 'PROJETO GPON'!$Y$10:$Y$4176,AD$32,'PROJETO GPON'!$AN$10:$AN$4176,CONTROLE!$B37)</f>
        <v>0</v>
      </c>
      <c r="AE37" s="7">
        <f>COUNTIFS('PROJETO GPON'!$W$10:$W$4176,AE$32,'PROJETO GPON'!$Y$10:$Y$4176,"",'PROJETO GPON'!$AN$10:$AN$4176,CONTROLE!$B37)+COUNTIFS( 'PROJETO GPON'!$Y$10:$Y$4176,AE$32,'PROJETO GPON'!$AN$10:$AN$4176,CONTROLE!$B37)</f>
        <v>0</v>
      </c>
      <c r="AF37" s="7">
        <f>COUNTIFS('PROJETO GPON'!$W$10:$W$4176,AF$32,'PROJETO GPON'!$Y$10:$Y$4176,"",'PROJETO GPON'!$AN$10:$AN$4176,CONTROLE!$B37)+COUNTIFS( 'PROJETO GPON'!$Y$10:$Y$4176,AF$32,'PROJETO GPON'!$AN$10:$AN$4176,CONTROLE!$B37)</f>
        <v>0</v>
      </c>
      <c r="AG37" s="7">
        <f>COUNTIFS('PROJETO GPON'!$W$10:$W$4176,AG$32,'PROJETO GPON'!$Y$10:$Y$4176,"",'PROJETO GPON'!$AN$10:$AN$4176,CONTROLE!$B37)+COUNTIFS( 'PROJETO GPON'!$Y$10:$Y$4176,AG$32,'PROJETO GPON'!$AN$10:$AN$4176,CONTROLE!$B37)</f>
        <v>0</v>
      </c>
      <c r="AH37" s="7">
        <f>COUNTIFS('PROJETO GPON'!$W$10:$W$4176,AH$32,'PROJETO GPON'!$Y$10:$Y$4176,"",'PROJETO GPON'!$AN$10:$AN$4176,CONTROLE!$B37)+COUNTIFS( 'PROJETO GPON'!$Y$10:$Y$4176,AH$32,'PROJETO GPON'!$AN$10:$AN$4176,CONTROLE!$B37)</f>
        <v>0</v>
      </c>
      <c r="AI37" s="7">
        <f>COUNTIFS('PROJETO GPON'!$W$10:$W$4176,AI$32,'PROJETO GPON'!$Y$10:$Y$4176,"",'PROJETO GPON'!$AN$10:$AN$4176,CONTROLE!$B37)+COUNTIFS( 'PROJETO GPON'!$Y$10:$Y$4176,AI$32,'PROJETO GPON'!$AN$10:$AN$4176,CONTROLE!$B37)</f>
        <v>0</v>
      </c>
      <c r="AJ37" s="7">
        <f>COUNTIFS('PROJETO GPON'!$W$10:$W$4176,AJ$32,'PROJETO GPON'!$Y$10:$Y$4176,"",'PROJETO GPON'!$AN$10:$AN$4176,CONTROLE!$B37)+COUNTIFS( 'PROJETO GPON'!$Y$10:$Y$4176,AJ$32,'PROJETO GPON'!$AN$10:$AN$4176,CONTROLE!$B37)</f>
        <v>0</v>
      </c>
      <c r="AK37" s="7">
        <f>COUNTIFS('PROJETO GPON'!$W$10:$W$4176,AK$32,'PROJETO GPON'!$Y$10:$Y$4176,"",'PROJETO GPON'!$AN$10:$AN$4176,CONTROLE!$B37)+COUNTIFS( 'PROJETO GPON'!$Y$10:$Y$4176,AK$32,'PROJETO GPON'!$AN$10:$AN$4176,CONTROLE!$B37)</f>
        <v>0</v>
      </c>
      <c r="AL37" s="7">
        <f>COUNTIFS('PROJETO GPON'!$W$10:$W$4176,AL$32,'PROJETO GPON'!$Y$10:$Y$4176,"",'PROJETO GPON'!$AN$10:$AN$4176,CONTROLE!$B37)+COUNTIFS( 'PROJETO GPON'!$Y$10:$Y$4176,AL$32,'PROJETO GPON'!$AN$10:$AN$4176,CONTROLE!$B37)</f>
        <v>0</v>
      </c>
      <c r="AM37" s="7">
        <f>COUNTIFS('PROJETO GPON'!$W$10:$W$4176,AM$32,'PROJETO GPON'!$Y$10:$Y$4176,"",'PROJETO GPON'!$AN$10:$AN$4176,CONTROLE!$B37)+COUNTIFS( 'PROJETO GPON'!$Y$10:$Y$4176,AM$32,'PROJETO GPON'!$AN$10:$AN$4176,CONTROLE!$B37)</f>
        <v>0</v>
      </c>
      <c r="AN37" s="7">
        <f>COUNTIFS('PROJETO GPON'!$W$10:$W$4176,AN$32,'PROJETO GPON'!$Y$10:$Y$4176,"",'PROJETO GPON'!$AN$10:$AN$4176,CONTROLE!$B37)+COUNTIFS( 'PROJETO GPON'!$Y$10:$Y$4176,AN$32,'PROJETO GPON'!$AN$10:$AN$4176,CONTROLE!$B37)</f>
        <v>0</v>
      </c>
    </row>
    <row r="38" spans="2:54" x14ac:dyDescent="0.25">
      <c r="B38" s="106" t="s">
        <v>98</v>
      </c>
      <c r="C38" s="106"/>
      <c r="D38" s="12">
        <f>COUNTIFS('PROJETO GPON'!$W$10:$W$4176,D$32,'PROJETO GPON'!$Y$10:$Y$4176,"",'PROJETO GPON'!$AN$10:$AN$4176,CONTROLE!$B38)+COUNTIFS( 'PROJETO GPON'!$Y$10:$Y$4176,D$32,'PROJETO GPON'!$AN$10:$AN$4176,CONTROLE!$B38)</f>
        <v>0</v>
      </c>
      <c r="E38" s="12">
        <f>COUNTIFS('PROJETO GPON'!$W$10:$W$4176,E$32,'PROJETO GPON'!$Y$10:$Y$4176,"",'PROJETO GPON'!$AN$10:$AN$4176,CONTROLE!$B38)+COUNTIFS( 'PROJETO GPON'!$Y$10:$Y$4176,E$32,'PROJETO GPON'!$AN$10:$AN$4176,CONTROLE!$B38)</f>
        <v>0</v>
      </c>
      <c r="F38" s="12">
        <f>COUNTIFS('PROJETO GPON'!$W$10:$W$4176,F$32,'PROJETO GPON'!$Y$10:$Y$4176,"",'PROJETO GPON'!$AN$10:$AN$4176,CONTROLE!$B38)+COUNTIFS( 'PROJETO GPON'!$Y$10:$Y$4176,F$32,'PROJETO GPON'!$AN$10:$AN$4176,CONTROLE!$B38)</f>
        <v>0</v>
      </c>
      <c r="G38" s="12">
        <f>COUNTIFS('PROJETO GPON'!$W$10:$W$4176,G$32,'PROJETO GPON'!$Y$10:$Y$4176,"",'PROJETO GPON'!$AN$10:$AN$4176,CONTROLE!$B38)+COUNTIFS( 'PROJETO GPON'!$Y$10:$Y$4176,G$32,'PROJETO GPON'!$AN$10:$AN$4176,CONTROLE!$B38)</f>
        <v>0</v>
      </c>
      <c r="H38" s="12">
        <f>COUNTIFS('PROJETO GPON'!$W$10:$W$4176,H$32,'PROJETO GPON'!$Y$10:$Y$4176,"",'PROJETO GPON'!$AN$10:$AN$4176,CONTROLE!$B38)+COUNTIFS( 'PROJETO GPON'!$Y$10:$Y$4176,H$32,'PROJETO GPON'!$AN$10:$AN$4176,CONTROLE!$B38)</f>
        <v>0</v>
      </c>
      <c r="I38" s="12">
        <f>COUNTIFS('PROJETO GPON'!$W$10:$W$4176,I$32,'PROJETO GPON'!$Y$10:$Y$4176,"",'PROJETO GPON'!$AN$10:$AN$4176,CONTROLE!$B38)+COUNTIFS( 'PROJETO GPON'!$Y$10:$Y$4176,I$32,'PROJETO GPON'!$AN$10:$AN$4176,CONTROLE!$B38)</f>
        <v>0</v>
      </c>
      <c r="J38" s="12">
        <f>COUNTIFS('PROJETO GPON'!$W$10:$W$4176,J$32,'PROJETO GPON'!$Y$10:$Y$4176,"",'PROJETO GPON'!$AN$10:$AN$4176,CONTROLE!$B38)+COUNTIFS( 'PROJETO GPON'!$Y$10:$Y$4176,J$32,'PROJETO GPON'!$AN$10:$AN$4176,CONTROLE!$B38)</f>
        <v>0</v>
      </c>
      <c r="K38" s="12">
        <f>COUNTIFS('PROJETO GPON'!$W$10:$W$4176,K$32,'PROJETO GPON'!$Y$10:$Y$4176,"",'PROJETO GPON'!$AN$10:$AN$4176,CONTROLE!$B38)+COUNTIFS( 'PROJETO GPON'!$Y$10:$Y$4176,K$32,'PROJETO GPON'!$AN$10:$AN$4176,CONTROLE!$B38)</f>
        <v>0</v>
      </c>
      <c r="L38" s="12">
        <f>COUNTIFS('PROJETO GPON'!$W$10:$W$4176,L$32,'PROJETO GPON'!$Y$10:$Y$4176,"",'PROJETO GPON'!$AN$10:$AN$4176,CONTROLE!$B38)+COUNTIFS( 'PROJETO GPON'!$Y$10:$Y$4176,L$32,'PROJETO GPON'!$AN$10:$AN$4176,CONTROLE!$B38)</f>
        <v>0</v>
      </c>
      <c r="M38" s="12">
        <f>COUNTIFS('PROJETO GPON'!$W$10:$W$4176,M$32,'PROJETO GPON'!$Y$10:$Y$4176,"",'PROJETO GPON'!$AN$10:$AN$4176,CONTROLE!$B38)+COUNTIFS( 'PROJETO GPON'!$Y$10:$Y$4176,M$32,'PROJETO GPON'!$AN$10:$AN$4176,CONTROLE!$B38)</f>
        <v>0</v>
      </c>
      <c r="N38" s="12">
        <f>COUNTIFS('PROJETO GPON'!$W$10:$W$4176,N$32,'PROJETO GPON'!$Y$10:$Y$4176,"",'PROJETO GPON'!$AN$10:$AN$4176,CONTROLE!$B38)+COUNTIFS( 'PROJETO GPON'!$Y$10:$Y$4176,N$32,'PROJETO GPON'!$AN$10:$AN$4176,CONTROLE!$B38)</f>
        <v>0</v>
      </c>
      <c r="O38" s="12">
        <f>COUNTIFS('PROJETO GPON'!$W$10:$W$4176,O$32,'PROJETO GPON'!$Y$10:$Y$4176,"",'PROJETO GPON'!$AN$10:$AN$4176,CONTROLE!$B38)+COUNTIFS( 'PROJETO GPON'!$Y$10:$Y$4176,O$32,'PROJETO GPON'!$AN$10:$AN$4176,CONTROLE!$B38)</f>
        <v>0</v>
      </c>
      <c r="P38" s="12">
        <f>COUNTIFS('PROJETO GPON'!$W$10:$W$4176,P$32,'PROJETO GPON'!$Y$10:$Y$4176,"",'PROJETO GPON'!$AN$10:$AN$4176,CONTROLE!$B38)+COUNTIFS( 'PROJETO GPON'!$Y$10:$Y$4176,P$32,'PROJETO GPON'!$AN$10:$AN$4176,CONTROLE!$B38)</f>
        <v>0</v>
      </c>
      <c r="Q38" s="12">
        <f>COUNTIFS('PROJETO GPON'!$W$10:$W$4176,Q$32,'PROJETO GPON'!$Y$10:$Y$4176,"",'PROJETO GPON'!$AN$10:$AN$4176,CONTROLE!$B38)+COUNTIFS( 'PROJETO GPON'!$Y$10:$Y$4176,Q$32,'PROJETO GPON'!$AN$10:$AN$4176,CONTROLE!$B38)</f>
        <v>0</v>
      </c>
      <c r="R38" s="12">
        <f>COUNTIFS('PROJETO GPON'!$W$10:$W$4176,R$32,'PROJETO GPON'!$Y$10:$Y$4176,"",'PROJETO GPON'!$AN$10:$AN$4176,CONTROLE!$B38)+COUNTIFS( 'PROJETO GPON'!$Y$10:$Y$4176,R$32,'PROJETO GPON'!$AN$10:$AN$4176,CONTROLE!$B38)</f>
        <v>0</v>
      </c>
      <c r="S38" s="12">
        <f>COUNTIFS('PROJETO GPON'!$W$10:$W$4176,S$32,'PROJETO GPON'!$Y$10:$Y$4176,"",'PROJETO GPON'!$AN$10:$AN$4176,CONTROLE!$B38)+COUNTIFS( 'PROJETO GPON'!$Y$10:$Y$4176,S$32,'PROJETO GPON'!$AN$10:$AN$4176,CONTROLE!$B38)</f>
        <v>0</v>
      </c>
      <c r="T38" s="12">
        <f>COUNTIFS('PROJETO GPON'!$W$10:$W$4176,T$32,'PROJETO GPON'!$Y$10:$Y$4176,"",'PROJETO GPON'!$AN$10:$AN$4176,CONTROLE!$B38)+COUNTIFS( 'PROJETO GPON'!$Y$10:$Y$4176,T$32,'PROJETO GPON'!$AN$10:$AN$4176,CONTROLE!$B38)</f>
        <v>0</v>
      </c>
      <c r="U38" s="12">
        <f>COUNTIFS('PROJETO GPON'!$W$10:$W$4176,U$32,'PROJETO GPON'!$Y$10:$Y$4176,"",'PROJETO GPON'!$AN$10:$AN$4176,CONTROLE!$B38)+COUNTIFS( 'PROJETO GPON'!$Y$10:$Y$4176,U$32,'PROJETO GPON'!$AN$10:$AN$4176,CONTROLE!$B38)</f>
        <v>0</v>
      </c>
      <c r="V38" s="12">
        <f>COUNTIFS('PROJETO GPON'!$W$10:$W$4176,V$32,'PROJETO GPON'!$Y$10:$Y$4176,"",'PROJETO GPON'!$AN$10:$AN$4176,CONTROLE!$B38)+COUNTIFS( 'PROJETO GPON'!$Y$10:$Y$4176,V$32,'PROJETO GPON'!$AN$10:$AN$4176,CONTROLE!$B38)</f>
        <v>0</v>
      </c>
      <c r="W38" s="12">
        <f>COUNTIFS('PROJETO GPON'!$W$10:$W$4176,W$32,'PROJETO GPON'!$Y$10:$Y$4176,"",'PROJETO GPON'!$AN$10:$AN$4176,CONTROLE!$B38)+COUNTIFS( 'PROJETO GPON'!$Y$10:$Y$4176,W$32,'PROJETO GPON'!$AN$10:$AN$4176,CONTROLE!$B38)</f>
        <v>0</v>
      </c>
      <c r="X38" s="12">
        <f>COUNTIFS('PROJETO GPON'!$W$10:$W$4176,X$32,'PROJETO GPON'!$Y$10:$Y$4176,"",'PROJETO GPON'!$AN$10:$AN$4176,CONTROLE!$B38)+COUNTIFS( 'PROJETO GPON'!$Y$10:$Y$4176,X$32,'PROJETO GPON'!$AN$10:$AN$4176,CONTROLE!$B38)</f>
        <v>0</v>
      </c>
      <c r="Y38" s="12">
        <f>COUNTIFS('PROJETO GPON'!$W$10:$W$4176,Y$32,'PROJETO GPON'!$Y$10:$Y$4176,"",'PROJETO GPON'!$AN$10:$AN$4176,CONTROLE!$B38)+COUNTIFS( 'PROJETO GPON'!$Y$10:$Y$4176,Y$32,'PROJETO GPON'!$AN$10:$AN$4176,CONTROLE!$B38)</f>
        <v>0</v>
      </c>
      <c r="Z38" s="12">
        <f>COUNTIFS('PROJETO GPON'!$W$10:$W$4176,Z$32,'PROJETO GPON'!$Y$10:$Y$4176,"",'PROJETO GPON'!$AN$10:$AN$4176,CONTROLE!$B38)+COUNTIFS( 'PROJETO GPON'!$Y$10:$Y$4176,Z$32,'PROJETO GPON'!$AN$10:$AN$4176,CONTROLE!$B38)</f>
        <v>0</v>
      </c>
      <c r="AA38" s="12">
        <f>COUNTIFS('PROJETO GPON'!$W$10:$W$4176,AA$32,'PROJETO GPON'!$Y$10:$Y$4176,"",'PROJETO GPON'!$AN$10:$AN$4176,CONTROLE!$B38)+COUNTIFS( 'PROJETO GPON'!$Y$10:$Y$4176,AA$32,'PROJETO GPON'!$AN$10:$AN$4176,CONTROLE!$B38)</f>
        <v>0</v>
      </c>
      <c r="AB38" s="12">
        <f>COUNTIFS('PROJETO GPON'!$W$10:$W$4176,AB$32,'PROJETO GPON'!$Y$10:$Y$4176,"",'PROJETO GPON'!$AN$10:$AN$4176,CONTROLE!$B38)+COUNTIFS( 'PROJETO GPON'!$Y$10:$Y$4176,AB$32,'PROJETO GPON'!$AN$10:$AN$4176,CONTROLE!$B38)</f>
        <v>0</v>
      </c>
      <c r="AC38" s="12">
        <f>COUNTIFS('PROJETO GPON'!$W$10:$W$4176,AC$32,'PROJETO GPON'!$Y$10:$Y$4176,"",'PROJETO GPON'!$AN$10:$AN$4176,CONTROLE!$B38)+COUNTIFS( 'PROJETO GPON'!$Y$10:$Y$4176,AC$32,'PROJETO GPON'!$AN$10:$AN$4176,CONTROLE!$B38)</f>
        <v>0</v>
      </c>
      <c r="AD38" s="12">
        <f>COUNTIFS('PROJETO GPON'!$W$10:$W$4176,AD$32,'PROJETO GPON'!$Y$10:$Y$4176,"",'PROJETO GPON'!$AN$10:$AN$4176,CONTROLE!$B38)+COUNTIFS( 'PROJETO GPON'!$Y$10:$Y$4176,AD$32,'PROJETO GPON'!$AN$10:$AN$4176,CONTROLE!$B38)</f>
        <v>0</v>
      </c>
      <c r="AE38" s="12">
        <f>COUNTIFS('PROJETO GPON'!$W$10:$W$4176,AE$32,'PROJETO GPON'!$Y$10:$Y$4176,"",'PROJETO GPON'!$AN$10:$AN$4176,CONTROLE!$B38)+COUNTIFS( 'PROJETO GPON'!$Y$10:$Y$4176,AE$32,'PROJETO GPON'!$AN$10:$AN$4176,CONTROLE!$B38)</f>
        <v>0</v>
      </c>
      <c r="AF38" s="12">
        <f>COUNTIFS('PROJETO GPON'!$W$10:$W$4176,AF$32,'PROJETO GPON'!$Y$10:$Y$4176,"",'PROJETO GPON'!$AN$10:$AN$4176,CONTROLE!$B38)+COUNTIFS( 'PROJETO GPON'!$Y$10:$Y$4176,AF$32,'PROJETO GPON'!$AN$10:$AN$4176,CONTROLE!$B38)</f>
        <v>0</v>
      </c>
      <c r="AG38" s="12">
        <f>COUNTIFS('PROJETO GPON'!$W$10:$W$4176,AG$32,'PROJETO GPON'!$Y$10:$Y$4176,"",'PROJETO GPON'!$AN$10:$AN$4176,CONTROLE!$B38)+COUNTIFS( 'PROJETO GPON'!$Y$10:$Y$4176,AG$32,'PROJETO GPON'!$AN$10:$AN$4176,CONTROLE!$B38)</f>
        <v>0</v>
      </c>
      <c r="AH38" s="12">
        <f>COUNTIFS('PROJETO GPON'!$W$10:$W$4176,AH$32,'PROJETO GPON'!$Y$10:$Y$4176,"",'PROJETO GPON'!$AN$10:$AN$4176,CONTROLE!$B38)+COUNTIFS( 'PROJETO GPON'!$Y$10:$Y$4176,AH$32,'PROJETO GPON'!$AN$10:$AN$4176,CONTROLE!$B38)</f>
        <v>0</v>
      </c>
      <c r="AI38" s="12">
        <f>COUNTIFS('PROJETO GPON'!$W$10:$W$4176,AI$32,'PROJETO GPON'!$Y$10:$Y$4176,"",'PROJETO GPON'!$AN$10:$AN$4176,CONTROLE!$B38)+COUNTIFS( 'PROJETO GPON'!$Y$10:$Y$4176,AI$32,'PROJETO GPON'!$AN$10:$AN$4176,CONTROLE!$B38)</f>
        <v>0</v>
      </c>
      <c r="AJ38" s="12">
        <f>COUNTIFS('PROJETO GPON'!$W$10:$W$4176,AJ$32,'PROJETO GPON'!$Y$10:$Y$4176,"",'PROJETO GPON'!$AN$10:$AN$4176,CONTROLE!$B38)+COUNTIFS( 'PROJETO GPON'!$Y$10:$Y$4176,AJ$32,'PROJETO GPON'!$AN$10:$AN$4176,CONTROLE!$B38)</f>
        <v>0</v>
      </c>
      <c r="AK38" s="12">
        <f>COUNTIFS('PROJETO GPON'!$W$10:$W$4176,AK$32,'PROJETO GPON'!$Y$10:$Y$4176,"",'PROJETO GPON'!$AN$10:$AN$4176,CONTROLE!$B38)+COUNTIFS( 'PROJETO GPON'!$Y$10:$Y$4176,AK$32,'PROJETO GPON'!$AN$10:$AN$4176,CONTROLE!$B38)</f>
        <v>0</v>
      </c>
      <c r="AL38" s="12">
        <f>COUNTIFS('PROJETO GPON'!$W$10:$W$4176,AL$32,'PROJETO GPON'!$Y$10:$Y$4176,"",'PROJETO GPON'!$AN$10:$AN$4176,CONTROLE!$B38)+COUNTIFS( 'PROJETO GPON'!$Y$10:$Y$4176,AL$32,'PROJETO GPON'!$AN$10:$AN$4176,CONTROLE!$B38)</f>
        <v>0</v>
      </c>
      <c r="AM38" s="12">
        <f>COUNTIFS('PROJETO GPON'!$W$10:$W$4176,AM$32,'PROJETO GPON'!$Y$10:$Y$4176,"",'PROJETO GPON'!$AN$10:$AN$4176,CONTROLE!$B38)+COUNTIFS( 'PROJETO GPON'!$Y$10:$Y$4176,AM$32,'PROJETO GPON'!$AN$10:$AN$4176,CONTROLE!$B38)</f>
        <v>0</v>
      </c>
      <c r="AN38" s="12">
        <f>COUNTIFS('PROJETO GPON'!$W$10:$W$4176,AN$32,'PROJETO GPON'!$Y$10:$Y$4176,"",'PROJETO GPON'!$AN$10:$AN$4176,CONTROLE!$B38)+COUNTIFS( 'PROJETO GPON'!$Y$10:$Y$4176,AN$32,'PROJETO GPON'!$AN$10:$AN$4176,CONTROLE!$B38)</f>
        <v>0</v>
      </c>
    </row>
    <row r="39" spans="2:54" x14ac:dyDescent="0.25">
      <c r="B39" s="106" t="s">
        <v>99</v>
      </c>
      <c r="C39" s="106"/>
      <c r="D39" s="7">
        <f>COUNTIFS('PROJETO GPON'!$W$10:$W$4176,D$32,'PROJETO GPON'!$Y$10:$Y$4176,"",'PROJETO GPON'!$AN$10:$AN$4176,CONTROLE!$B39)+COUNTIFS( 'PROJETO GPON'!$Y$10:$Y$4176,D$32,'PROJETO GPON'!$AN$10:$AN$4176,CONTROLE!$B39)</f>
        <v>0</v>
      </c>
      <c r="E39" s="7">
        <f>COUNTIFS('PROJETO GPON'!$W$10:$W$4176,E$32,'PROJETO GPON'!$Y$10:$Y$4176,"",'PROJETO GPON'!$AN$10:$AN$4176,CONTROLE!$B39)+COUNTIFS( 'PROJETO GPON'!$Y$10:$Y$4176,E$32,'PROJETO GPON'!$AN$10:$AN$4176,CONTROLE!$B39)</f>
        <v>0</v>
      </c>
      <c r="F39" s="7">
        <f>COUNTIFS('PROJETO GPON'!$W$10:$W$4176,F$32,'PROJETO GPON'!$Y$10:$Y$4176,"",'PROJETO GPON'!$AN$10:$AN$4176,CONTROLE!$B39)+COUNTIFS( 'PROJETO GPON'!$Y$10:$Y$4176,F$32,'PROJETO GPON'!$AN$10:$AN$4176,CONTROLE!$B39)</f>
        <v>0</v>
      </c>
      <c r="G39" s="7">
        <f>COUNTIFS('PROJETO GPON'!$W$10:$W$4176,G$32,'PROJETO GPON'!$Y$10:$Y$4176,"",'PROJETO GPON'!$AN$10:$AN$4176,CONTROLE!$B39)+COUNTIFS( 'PROJETO GPON'!$Y$10:$Y$4176,G$32,'PROJETO GPON'!$AN$10:$AN$4176,CONTROLE!$B39)</f>
        <v>0</v>
      </c>
      <c r="H39" s="7">
        <f>COUNTIFS('PROJETO GPON'!$W$10:$W$4176,H$32,'PROJETO GPON'!$Y$10:$Y$4176,"",'PROJETO GPON'!$AN$10:$AN$4176,CONTROLE!$B39)+COUNTIFS( 'PROJETO GPON'!$Y$10:$Y$4176,H$32,'PROJETO GPON'!$AN$10:$AN$4176,CONTROLE!$B39)</f>
        <v>0</v>
      </c>
      <c r="I39" s="7">
        <f>COUNTIFS('PROJETO GPON'!$W$10:$W$4176,I$32,'PROJETO GPON'!$Y$10:$Y$4176,"",'PROJETO GPON'!$AN$10:$AN$4176,CONTROLE!$B39)+COUNTIFS( 'PROJETO GPON'!$Y$10:$Y$4176,I$32,'PROJETO GPON'!$AN$10:$AN$4176,CONTROLE!$B39)</f>
        <v>0</v>
      </c>
      <c r="J39" s="7">
        <f>COUNTIFS('PROJETO GPON'!$W$10:$W$4176,J$32,'PROJETO GPON'!$Y$10:$Y$4176,"",'PROJETO GPON'!$AN$10:$AN$4176,CONTROLE!$B39)+COUNTIFS( 'PROJETO GPON'!$Y$10:$Y$4176,J$32,'PROJETO GPON'!$AN$10:$AN$4176,CONTROLE!$B39)</f>
        <v>0</v>
      </c>
      <c r="K39" s="7">
        <f>COUNTIFS('PROJETO GPON'!$W$10:$W$4176,K$32,'PROJETO GPON'!$Y$10:$Y$4176,"",'PROJETO GPON'!$AN$10:$AN$4176,CONTROLE!$B39)+COUNTIFS( 'PROJETO GPON'!$Y$10:$Y$4176,K$32,'PROJETO GPON'!$AN$10:$AN$4176,CONTROLE!$B39)</f>
        <v>0</v>
      </c>
      <c r="L39" s="7">
        <f>COUNTIFS('PROJETO GPON'!$W$10:$W$4176,L$32,'PROJETO GPON'!$Y$10:$Y$4176,"",'PROJETO GPON'!$AN$10:$AN$4176,CONTROLE!$B39)+COUNTIFS( 'PROJETO GPON'!$Y$10:$Y$4176,L$32,'PROJETO GPON'!$AN$10:$AN$4176,CONTROLE!$B39)</f>
        <v>0</v>
      </c>
      <c r="M39" s="7">
        <f>COUNTIFS('PROJETO GPON'!$W$10:$W$4176,M$32,'PROJETO GPON'!$Y$10:$Y$4176,"",'PROJETO GPON'!$AN$10:$AN$4176,CONTROLE!$B39)+COUNTIFS( 'PROJETO GPON'!$Y$10:$Y$4176,M$32,'PROJETO GPON'!$AN$10:$AN$4176,CONTROLE!$B39)</f>
        <v>0</v>
      </c>
      <c r="N39" s="7">
        <f>COUNTIFS('PROJETO GPON'!$W$10:$W$4176,N$32,'PROJETO GPON'!$Y$10:$Y$4176,"",'PROJETO GPON'!$AN$10:$AN$4176,CONTROLE!$B39)+COUNTIFS( 'PROJETO GPON'!$Y$10:$Y$4176,N$32,'PROJETO GPON'!$AN$10:$AN$4176,CONTROLE!$B39)</f>
        <v>0</v>
      </c>
      <c r="O39" s="7">
        <f>COUNTIFS('PROJETO GPON'!$W$10:$W$4176,O$32,'PROJETO GPON'!$Y$10:$Y$4176,"",'PROJETO GPON'!$AN$10:$AN$4176,CONTROLE!$B39)+COUNTIFS( 'PROJETO GPON'!$Y$10:$Y$4176,O$32,'PROJETO GPON'!$AN$10:$AN$4176,CONTROLE!$B39)</f>
        <v>0</v>
      </c>
      <c r="P39" s="7">
        <f>COUNTIFS('PROJETO GPON'!$W$10:$W$4176,P$32,'PROJETO GPON'!$Y$10:$Y$4176,"",'PROJETO GPON'!$AN$10:$AN$4176,CONTROLE!$B39)+COUNTIFS( 'PROJETO GPON'!$Y$10:$Y$4176,P$32,'PROJETO GPON'!$AN$10:$AN$4176,CONTROLE!$B39)</f>
        <v>0</v>
      </c>
      <c r="Q39" s="7">
        <f>COUNTIFS('PROJETO GPON'!$W$10:$W$4176,Q$32,'PROJETO GPON'!$Y$10:$Y$4176,"",'PROJETO GPON'!$AN$10:$AN$4176,CONTROLE!$B39)+COUNTIFS( 'PROJETO GPON'!$Y$10:$Y$4176,Q$32,'PROJETO GPON'!$AN$10:$AN$4176,CONTROLE!$B39)</f>
        <v>0</v>
      </c>
      <c r="R39" s="7">
        <f>COUNTIFS('PROJETO GPON'!$W$10:$W$4176,R$32,'PROJETO GPON'!$Y$10:$Y$4176,"",'PROJETO GPON'!$AN$10:$AN$4176,CONTROLE!$B39)+COUNTIFS( 'PROJETO GPON'!$Y$10:$Y$4176,R$32,'PROJETO GPON'!$AN$10:$AN$4176,CONTROLE!$B39)</f>
        <v>0</v>
      </c>
      <c r="S39" s="7">
        <f>COUNTIFS('PROJETO GPON'!$W$10:$W$4176,S$32,'PROJETO GPON'!$Y$10:$Y$4176,"",'PROJETO GPON'!$AN$10:$AN$4176,CONTROLE!$B39)+COUNTIFS( 'PROJETO GPON'!$Y$10:$Y$4176,S$32,'PROJETO GPON'!$AN$10:$AN$4176,CONTROLE!$B39)</f>
        <v>0</v>
      </c>
      <c r="T39" s="7">
        <f>COUNTIFS('PROJETO GPON'!$W$10:$W$4176,T$32,'PROJETO GPON'!$Y$10:$Y$4176,"",'PROJETO GPON'!$AN$10:$AN$4176,CONTROLE!$B39)+COUNTIFS( 'PROJETO GPON'!$Y$10:$Y$4176,T$32,'PROJETO GPON'!$AN$10:$AN$4176,CONTROLE!$B39)</f>
        <v>0</v>
      </c>
      <c r="U39" s="7">
        <f>COUNTIFS('PROJETO GPON'!$W$10:$W$4176,U$32,'PROJETO GPON'!$Y$10:$Y$4176,"",'PROJETO GPON'!$AN$10:$AN$4176,CONTROLE!$B39)+COUNTIFS( 'PROJETO GPON'!$Y$10:$Y$4176,U$32,'PROJETO GPON'!$AN$10:$AN$4176,CONTROLE!$B39)</f>
        <v>0</v>
      </c>
      <c r="V39" s="7">
        <f>COUNTIFS('PROJETO GPON'!$W$10:$W$4176,V$32,'PROJETO GPON'!$Y$10:$Y$4176,"",'PROJETO GPON'!$AN$10:$AN$4176,CONTROLE!$B39)+COUNTIFS( 'PROJETO GPON'!$Y$10:$Y$4176,V$32,'PROJETO GPON'!$AN$10:$AN$4176,CONTROLE!$B39)</f>
        <v>0</v>
      </c>
      <c r="W39" s="7">
        <f>COUNTIFS('PROJETO GPON'!$W$10:$W$4176,W$32,'PROJETO GPON'!$Y$10:$Y$4176,"",'PROJETO GPON'!$AN$10:$AN$4176,CONTROLE!$B39)+COUNTIFS( 'PROJETO GPON'!$Y$10:$Y$4176,W$32,'PROJETO GPON'!$AN$10:$AN$4176,CONTROLE!$B39)</f>
        <v>0</v>
      </c>
      <c r="X39" s="7">
        <f>COUNTIFS('PROJETO GPON'!$W$10:$W$4176,X$32,'PROJETO GPON'!$Y$10:$Y$4176,"",'PROJETO GPON'!$AN$10:$AN$4176,CONTROLE!$B39)+COUNTIFS( 'PROJETO GPON'!$Y$10:$Y$4176,X$32,'PROJETO GPON'!$AN$10:$AN$4176,CONTROLE!$B39)</f>
        <v>0</v>
      </c>
      <c r="Y39" s="7">
        <f>COUNTIFS('PROJETO GPON'!$W$10:$W$4176,Y$32,'PROJETO GPON'!$Y$10:$Y$4176,"",'PROJETO GPON'!$AN$10:$AN$4176,CONTROLE!$B39)+COUNTIFS( 'PROJETO GPON'!$Y$10:$Y$4176,Y$32,'PROJETO GPON'!$AN$10:$AN$4176,CONTROLE!$B39)</f>
        <v>0</v>
      </c>
      <c r="Z39" s="7">
        <f>COUNTIFS('PROJETO GPON'!$W$10:$W$4176,Z$32,'PROJETO GPON'!$Y$10:$Y$4176,"",'PROJETO GPON'!$AN$10:$AN$4176,CONTROLE!$B39)+COUNTIFS( 'PROJETO GPON'!$Y$10:$Y$4176,Z$32,'PROJETO GPON'!$AN$10:$AN$4176,CONTROLE!$B39)</f>
        <v>0</v>
      </c>
      <c r="AA39" s="7">
        <f>COUNTIFS('PROJETO GPON'!$W$10:$W$4176,AA$32,'PROJETO GPON'!$Y$10:$Y$4176,"",'PROJETO GPON'!$AN$10:$AN$4176,CONTROLE!$B39)+COUNTIFS( 'PROJETO GPON'!$Y$10:$Y$4176,AA$32,'PROJETO GPON'!$AN$10:$AN$4176,CONTROLE!$B39)</f>
        <v>0</v>
      </c>
      <c r="AB39" s="7">
        <f>COUNTIFS('PROJETO GPON'!$W$10:$W$4176,AB$32,'PROJETO GPON'!$Y$10:$Y$4176,"",'PROJETO GPON'!$AN$10:$AN$4176,CONTROLE!$B39)+COUNTIFS( 'PROJETO GPON'!$Y$10:$Y$4176,AB$32,'PROJETO GPON'!$AN$10:$AN$4176,CONTROLE!$B39)</f>
        <v>0</v>
      </c>
      <c r="AC39" s="7">
        <f>COUNTIFS('PROJETO GPON'!$W$10:$W$4176,AC$32,'PROJETO GPON'!$Y$10:$Y$4176,"",'PROJETO GPON'!$AN$10:$AN$4176,CONTROLE!$B39)+COUNTIFS( 'PROJETO GPON'!$Y$10:$Y$4176,AC$32,'PROJETO GPON'!$AN$10:$AN$4176,CONTROLE!$B39)</f>
        <v>0</v>
      </c>
      <c r="AD39" s="7">
        <f>COUNTIFS('PROJETO GPON'!$W$10:$W$4176,AD$32,'PROJETO GPON'!$Y$10:$Y$4176,"",'PROJETO GPON'!$AN$10:$AN$4176,CONTROLE!$B39)+COUNTIFS( 'PROJETO GPON'!$Y$10:$Y$4176,AD$32,'PROJETO GPON'!$AN$10:$AN$4176,CONTROLE!$B39)</f>
        <v>0</v>
      </c>
      <c r="AE39" s="7">
        <f>COUNTIFS('PROJETO GPON'!$W$10:$W$4176,AE$32,'PROJETO GPON'!$Y$10:$Y$4176,"",'PROJETO GPON'!$AN$10:$AN$4176,CONTROLE!$B39)+COUNTIFS( 'PROJETO GPON'!$Y$10:$Y$4176,AE$32,'PROJETO GPON'!$AN$10:$AN$4176,CONTROLE!$B39)</f>
        <v>0</v>
      </c>
      <c r="AF39" s="7">
        <f>COUNTIFS('PROJETO GPON'!$W$10:$W$4176,AF$32,'PROJETO GPON'!$Y$10:$Y$4176,"",'PROJETO GPON'!$AN$10:$AN$4176,CONTROLE!$B39)+COUNTIFS( 'PROJETO GPON'!$Y$10:$Y$4176,AF$32,'PROJETO GPON'!$AN$10:$AN$4176,CONTROLE!$B39)</f>
        <v>0</v>
      </c>
      <c r="AG39" s="7">
        <f>COUNTIFS('PROJETO GPON'!$W$10:$W$4176,AG$32,'PROJETO GPON'!$Y$10:$Y$4176,"",'PROJETO GPON'!$AN$10:$AN$4176,CONTROLE!$B39)+COUNTIFS( 'PROJETO GPON'!$Y$10:$Y$4176,AG$32,'PROJETO GPON'!$AN$10:$AN$4176,CONTROLE!$B39)</f>
        <v>0</v>
      </c>
      <c r="AH39" s="7">
        <f>COUNTIFS('PROJETO GPON'!$W$10:$W$4176,AH$32,'PROJETO GPON'!$Y$10:$Y$4176,"",'PROJETO GPON'!$AN$10:$AN$4176,CONTROLE!$B39)+COUNTIFS( 'PROJETO GPON'!$Y$10:$Y$4176,AH$32,'PROJETO GPON'!$AN$10:$AN$4176,CONTROLE!$B39)</f>
        <v>0</v>
      </c>
      <c r="AI39" s="7">
        <f>COUNTIFS('PROJETO GPON'!$W$10:$W$4176,AI$32,'PROJETO GPON'!$Y$10:$Y$4176,"",'PROJETO GPON'!$AN$10:$AN$4176,CONTROLE!$B39)+COUNTIFS( 'PROJETO GPON'!$Y$10:$Y$4176,AI$32,'PROJETO GPON'!$AN$10:$AN$4176,CONTROLE!$B39)</f>
        <v>0</v>
      </c>
      <c r="AJ39" s="7">
        <f>COUNTIFS('PROJETO GPON'!$W$10:$W$4176,AJ$32,'PROJETO GPON'!$Y$10:$Y$4176,"",'PROJETO GPON'!$AN$10:$AN$4176,CONTROLE!$B39)+COUNTIFS( 'PROJETO GPON'!$Y$10:$Y$4176,AJ$32,'PROJETO GPON'!$AN$10:$AN$4176,CONTROLE!$B39)</f>
        <v>0</v>
      </c>
      <c r="AK39" s="7">
        <f>COUNTIFS('PROJETO GPON'!$W$10:$W$4176,AK$32,'PROJETO GPON'!$Y$10:$Y$4176,"",'PROJETO GPON'!$AN$10:$AN$4176,CONTROLE!$B39)+COUNTIFS( 'PROJETO GPON'!$Y$10:$Y$4176,AK$32,'PROJETO GPON'!$AN$10:$AN$4176,CONTROLE!$B39)</f>
        <v>0</v>
      </c>
      <c r="AL39" s="7">
        <f>COUNTIFS('PROJETO GPON'!$W$10:$W$4176,AL$32,'PROJETO GPON'!$Y$10:$Y$4176,"",'PROJETO GPON'!$AN$10:$AN$4176,CONTROLE!$B39)+COUNTIFS( 'PROJETO GPON'!$Y$10:$Y$4176,AL$32,'PROJETO GPON'!$AN$10:$AN$4176,CONTROLE!$B39)</f>
        <v>0</v>
      </c>
      <c r="AM39" s="7">
        <f>COUNTIFS('PROJETO GPON'!$W$10:$W$4176,AM$32,'PROJETO GPON'!$Y$10:$Y$4176,"",'PROJETO GPON'!$AN$10:$AN$4176,CONTROLE!$B39)+COUNTIFS( 'PROJETO GPON'!$Y$10:$Y$4176,AM$32,'PROJETO GPON'!$AN$10:$AN$4176,CONTROLE!$B39)</f>
        <v>0</v>
      </c>
      <c r="AN39" s="7">
        <f>COUNTIFS('PROJETO GPON'!$W$10:$W$4176,AN$32,'PROJETO GPON'!$Y$10:$Y$4176,"",'PROJETO GPON'!$AN$10:$AN$4176,CONTROLE!$B39)+COUNTIFS( 'PROJETO GPON'!$Y$10:$Y$4176,AN$32,'PROJETO GPON'!$AN$10:$AN$4176,CONTROLE!$B39)</f>
        <v>0</v>
      </c>
    </row>
    <row r="40" spans="2:54" x14ac:dyDescent="0.25">
      <c r="B40" s="106" t="s">
        <v>100</v>
      </c>
      <c r="C40" s="106"/>
      <c r="D40" s="12">
        <f>COUNTIFS('PROJETO GPON'!$W$10:$W$4176,D$32,'PROJETO GPON'!$Y$10:$Y$4176,"",'PROJETO GPON'!$AN$10:$AN$4176,CONTROLE!$B40)+COUNTIFS( 'PROJETO GPON'!$Y$10:$Y$4176,D$32,'PROJETO GPON'!$AN$10:$AN$4176,CONTROLE!$B40)</f>
        <v>0</v>
      </c>
      <c r="E40" s="12">
        <f>COUNTIFS('PROJETO GPON'!$W$10:$W$4176,E$32,'PROJETO GPON'!$Y$10:$Y$4176,"",'PROJETO GPON'!$AN$10:$AN$4176,CONTROLE!$B40)+COUNTIFS( 'PROJETO GPON'!$Y$10:$Y$4176,E$32,'PROJETO GPON'!$AN$10:$AN$4176,CONTROLE!$B40)</f>
        <v>0</v>
      </c>
      <c r="F40" s="12">
        <f>COUNTIFS('PROJETO GPON'!$W$10:$W$4176,F$32,'PROJETO GPON'!$Y$10:$Y$4176,"",'PROJETO GPON'!$AN$10:$AN$4176,CONTROLE!$B40)+COUNTIFS( 'PROJETO GPON'!$Y$10:$Y$4176,F$32,'PROJETO GPON'!$AN$10:$AN$4176,CONTROLE!$B40)</f>
        <v>0</v>
      </c>
      <c r="G40" s="12">
        <f>COUNTIFS('PROJETO GPON'!$W$10:$W$4176,G$32,'PROJETO GPON'!$Y$10:$Y$4176,"",'PROJETO GPON'!$AN$10:$AN$4176,CONTROLE!$B40)+COUNTIFS( 'PROJETO GPON'!$Y$10:$Y$4176,G$32,'PROJETO GPON'!$AN$10:$AN$4176,CONTROLE!$B40)</f>
        <v>0</v>
      </c>
      <c r="H40" s="12">
        <f>COUNTIFS('PROJETO GPON'!$W$10:$W$4176,H$32,'PROJETO GPON'!$Y$10:$Y$4176,"",'PROJETO GPON'!$AN$10:$AN$4176,CONTROLE!$B40)+COUNTIFS( 'PROJETO GPON'!$Y$10:$Y$4176,H$32,'PROJETO GPON'!$AN$10:$AN$4176,CONTROLE!$B40)</f>
        <v>0</v>
      </c>
      <c r="I40" s="12">
        <f>COUNTIFS('PROJETO GPON'!$W$10:$W$4176,I$32,'PROJETO GPON'!$Y$10:$Y$4176,"",'PROJETO GPON'!$AN$10:$AN$4176,CONTROLE!$B40)+COUNTIFS( 'PROJETO GPON'!$Y$10:$Y$4176,I$32,'PROJETO GPON'!$AN$10:$AN$4176,CONTROLE!$B40)</f>
        <v>0</v>
      </c>
      <c r="J40" s="12">
        <f>COUNTIFS('PROJETO GPON'!$W$10:$W$4176,J$32,'PROJETO GPON'!$Y$10:$Y$4176,"",'PROJETO GPON'!$AN$10:$AN$4176,CONTROLE!$B40)+COUNTIFS( 'PROJETO GPON'!$Y$10:$Y$4176,J$32,'PROJETO GPON'!$AN$10:$AN$4176,CONTROLE!$B40)</f>
        <v>0</v>
      </c>
      <c r="K40" s="12">
        <f>COUNTIFS('PROJETO GPON'!$W$10:$W$4176,K$32,'PROJETO GPON'!$Y$10:$Y$4176,"",'PROJETO GPON'!$AN$10:$AN$4176,CONTROLE!$B40)+COUNTIFS( 'PROJETO GPON'!$Y$10:$Y$4176,K$32,'PROJETO GPON'!$AN$10:$AN$4176,CONTROLE!$B40)</f>
        <v>0</v>
      </c>
      <c r="L40" s="12">
        <f>COUNTIFS('PROJETO GPON'!$W$10:$W$4176,L$32,'PROJETO GPON'!$Y$10:$Y$4176,"",'PROJETO GPON'!$AN$10:$AN$4176,CONTROLE!$B40)+COUNTIFS( 'PROJETO GPON'!$Y$10:$Y$4176,L$32,'PROJETO GPON'!$AN$10:$AN$4176,CONTROLE!$B40)</f>
        <v>0</v>
      </c>
      <c r="M40" s="12">
        <f>COUNTIFS('PROJETO GPON'!$W$10:$W$4176,M$32,'PROJETO GPON'!$Y$10:$Y$4176,"",'PROJETO GPON'!$AN$10:$AN$4176,CONTROLE!$B40)+COUNTIFS( 'PROJETO GPON'!$Y$10:$Y$4176,M$32,'PROJETO GPON'!$AN$10:$AN$4176,CONTROLE!$B40)</f>
        <v>0</v>
      </c>
      <c r="N40" s="12">
        <f>COUNTIFS('PROJETO GPON'!$W$10:$W$4176,N$32,'PROJETO GPON'!$Y$10:$Y$4176,"",'PROJETO GPON'!$AN$10:$AN$4176,CONTROLE!$B40)+COUNTIFS( 'PROJETO GPON'!$Y$10:$Y$4176,N$32,'PROJETO GPON'!$AN$10:$AN$4176,CONTROLE!$B40)</f>
        <v>0</v>
      </c>
      <c r="O40" s="12">
        <f>COUNTIFS('PROJETO GPON'!$W$10:$W$4176,O$32,'PROJETO GPON'!$Y$10:$Y$4176,"",'PROJETO GPON'!$AN$10:$AN$4176,CONTROLE!$B40)+COUNTIFS( 'PROJETO GPON'!$Y$10:$Y$4176,O$32,'PROJETO GPON'!$AN$10:$AN$4176,CONTROLE!$B40)</f>
        <v>0</v>
      </c>
      <c r="P40" s="12">
        <f>COUNTIFS('PROJETO GPON'!$W$10:$W$4176,P$32,'PROJETO GPON'!$Y$10:$Y$4176,"",'PROJETO GPON'!$AN$10:$AN$4176,CONTROLE!$B40)+COUNTIFS( 'PROJETO GPON'!$Y$10:$Y$4176,P$32,'PROJETO GPON'!$AN$10:$AN$4176,CONTROLE!$B40)</f>
        <v>0</v>
      </c>
      <c r="Q40" s="12">
        <f>COUNTIFS('PROJETO GPON'!$W$10:$W$4176,Q$32,'PROJETO GPON'!$Y$10:$Y$4176,"",'PROJETO GPON'!$AN$10:$AN$4176,CONTROLE!$B40)+COUNTIFS( 'PROJETO GPON'!$Y$10:$Y$4176,Q$32,'PROJETO GPON'!$AN$10:$AN$4176,CONTROLE!$B40)</f>
        <v>0</v>
      </c>
      <c r="R40" s="12">
        <f>COUNTIFS('PROJETO GPON'!$W$10:$W$4176,R$32,'PROJETO GPON'!$Y$10:$Y$4176,"",'PROJETO GPON'!$AN$10:$AN$4176,CONTROLE!$B40)+COUNTIFS( 'PROJETO GPON'!$Y$10:$Y$4176,R$32,'PROJETO GPON'!$AN$10:$AN$4176,CONTROLE!$B40)</f>
        <v>0</v>
      </c>
      <c r="S40" s="12">
        <f>COUNTIFS('PROJETO GPON'!$W$10:$W$4176,S$32,'PROJETO GPON'!$Y$10:$Y$4176,"",'PROJETO GPON'!$AN$10:$AN$4176,CONTROLE!$B40)+COUNTIFS( 'PROJETO GPON'!$Y$10:$Y$4176,S$32,'PROJETO GPON'!$AN$10:$AN$4176,CONTROLE!$B40)</f>
        <v>0</v>
      </c>
      <c r="T40" s="12">
        <f>COUNTIFS('PROJETO GPON'!$W$10:$W$4176,T$32,'PROJETO GPON'!$Y$10:$Y$4176,"",'PROJETO GPON'!$AN$10:$AN$4176,CONTROLE!$B40)+COUNTIFS( 'PROJETO GPON'!$Y$10:$Y$4176,T$32,'PROJETO GPON'!$AN$10:$AN$4176,CONTROLE!$B40)</f>
        <v>0</v>
      </c>
      <c r="U40" s="12">
        <f>COUNTIFS('PROJETO GPON'!$W$10:$W$4176,U$32,'PROJETO GPON'!$Y$10:$Y$4176,"",'PROJETO GPON'!$AN$10:$AN$4176,CONTROLE!$B40)+COUNTIFS( 'PROJETO GPON'!$Y$10:$Y$4176,U$32,'PROJETO GPON'!$AN$10:$AN$4176,CONTROLE!$B40)</f>
        <v>0</v>
      </c>
      <c r="V40" s="12">
        <f>COUNTIFS('PROJETO GPON'!$W$10:$W$4176,V$32,'PROJETO GPON'!$Y$10:$Y$4176,"",'PROJETO GPON'!$AN$10:$AN$4176,CONTROLE!$B40)+COUNTIFS( 'PROJETO GPON'!$Y$10:$Y$4176,V$32,'PROJETO GPON'!$AN$10:$AN$4176,CONTROLE!$B40)</f>
        <v>0</v>
      </c>
      <c r="W40" s="12">
        <f>COUNTIFS('PROJETO GPON'!$W$10:$W$4176,W$32,'PROJETO GPON'!$Y$10:$Y$4176,"",'PROJETO GPON'!$AN$10:$AN$4176,CONTROLE!$B40)+COUNTIFS( 'PROJETO GPON'!$Y$10:$Y$4176,W$32,'PROJETO GPON'!$AN$10:$AN$4176,CONTROLE!$B40)</f>
        <v>0</v>
      </c>
      <c r="X40" s="12">
        <f>COUNTIFS('PROJETO GPON'!$W$10:$W$4176,X$32,'PROJETO GPON'!$Y$10:$Y$4176,"",'PROJETO GPON'!$AN$10:$AN$4176,CONTROLE!$B40)+COUNTIFS( 'PROJETO GPON'!$Y$10:$Y$4176,X$32,'PROJETO GPON'!$AN$10:$AN$4176,CONTROLE!$B40)</f>
        <v>0</v>
      </c>
      <c r="Y40" s="12">
        <f>COUNTIFS('PROJETO GPON'!$W$10:$W$4176,Y$32,'PROJETO GPON'!$Y$10:$Y$4176,"",'PROJETO GPON'!$AN$10:$AN$4176,CONTROLE!$B40)+COUNTIFS( 'PROJETO GPON'!$Y$10:$Y$4176,Y$32,'PROJETO GPON'!$AN$10:$AN$4176,CONTROLE!$B40)</f>
        <v>0</v>
      </c>
      <c r="Z40" s="12">
        <f>COUNTIFS('PROJETO GPON'!$W$10:$W$4176,Z$32,'PROJETO GPON'!$Y$10:$Y$4176,"",'PROJETO GPON'!$AN$10:$AN$4176,CONTROLE!$B40)+COUNTIFS( 'PROJETO GPON'!$Y$10:$Y$4176,Z$32,'PROJETO GPON'!$AN$10:$AN$4176,CONTROLE!$B40)</f>
        <v>0</v>
      </c>
      <c r="AA40" s="12">
        <f>COUNTIFS('PROJETO GPON'!$W$10:$W$4176,AA$32,'PROJETO GPON'!$Y$10:$Y$4176,"",'PROJETO GPON'!$AN$10:$AN$4176,CONTROLE!$B40)+COUNTIFS( 'PROJETO GPON'!$Y$10:$Y$4176,AA$32,'PROJETO GPON'!$AN$10:$AN$4176,CONTROLE!$B40)</f>
        <v>0</v>
      </c>
      <c r="AB40" s="12">
        <f>COUNTIFS('PROJETO GPON'!$W$10:$W$4176,AB$32,'PROJETO GPON'!$Y$10:$Y$4176,"",'PROJETO GPON'!$AN$10:$AN$4176,CONTROLE!$B40)+COUNTIFS( 'PROJETO GPON'!$Y$10:$Y$4176,AB$32,'PROJETO GPON'!$AN$10:$AN$4176,CONTROLE!$B40)</f>
        <v>0</v>
      </c>
      <c r="AC40" s="12">
        <f>COUNTIFS('PROJETO GPON'!$W$10:$W$4176,AC$32,'PROJETO GPON'!$Y$10:$Y$4176,"",'PROJETO GPON'!$AN$10:$AN$4176,CONTROLE!$B40)+COUNTIFS( 'PROJETO GPON'!$Y$10:$Y$4176,AC$32,'PROJETO GPON'!$AN$10:$AN$4176,CONTROLE!$B40)</f>
        <v>0</v>
      </c>
      <c r="AD40" s="12">
        <f>COUNTIFS('PROJETO GPON'!$W$10:$W$4176,AD$32,'PROJETO GPON'!$Y$10:$Y$4176,"",'PROJETO GPON'!$AN$10:$AN$4176,CONTROLE!$B40)+COUNTIFS( 'PROJETO GPON'!$Y$10:$Y$4176,AD$32,'PROJETO GPON'!$AN$10:$AN$4176,CONTROLE!$B40)</f>
        <v>0</v>
      </c>
      <c r="AE40" s="12">
        <f>COUNTIFS('PROJETO GPON'!$W$10:$W$4176,AE$32,'PROJETO GPON'!$Y$10:$Y$4176,"",'PROJETO GPON'!$AN$10:$AN$4176,CONTROLE!$B40)+COUNTIFS( 'PROJETO GPON'!$Y$10:$Y$4176,AE$32,'PROJETO GPON'!$AN$10:$AN$4176,CONTROLE!$B40)</f>
        <v>0</v>
      </c>
      <c r="AF40" s="12">
        <f>COUNTIFS('PROJETO GPON'!$W$10:$W$4176,AF$32,'PROJETO GPON'!$Y$10:$Y$4176,"",'PROJETO GPON'!$AN$10:$AN$4176,CONTROLE!$B40)+COUNTIFS( 'PROJETO GPON'!$Y$10:$Y$4176,AF$32,'PROJETO GPON'!$AN$10:$AN$4176,CONTROLE!$B40)</f>
        <v>0</v>
      </c>
      <c r="AG40" s="12">
        <f>COUNTIFS('PROJETO GPON'!$W$10:$W$4176,AG$32,'PROJETO GPON'!$Y$10:$Y$4176,"",'PROJETO GPON'!$AN$10:$AN$4176,CONTROLE!$B40)+COUNTIFS( 'PROJETO GPON'!$Y$10:$Y$4176,AG$32,'PROJETO GPON'!$AN$10:$AN$4176,CONTROLE!$B40)</f>
        <v>0</v>
      </c>
      <c r="AH40" s="12">
        <f>COUNTIFS('PROJETO GPON'!$W$10:$W$4176,AH$32,'PROJETO GPON'!$Y$10:$Y$4176,"",'PROJETO GPON'!$AN$10:$AN$4176,CONTROLE!$B40)+COUNTIFS( 'PROJETO GPON'!$Y$10:$Y$4176,AH$32,'PROJETO GPON'!$AN$10:$AN$4176,CONTROLE!$B40)</f>
        <v>0</v>
      </c>
      <c r="AI40" s="12">
        <f>COUNTIFS('PROJETO GPON'!$W$10:$W$4176,AI$32,'PROJETO GPON'!$Y$10:$Y$4176,"",'PROJETO GPON'!$AN$10:$AN$4176,CONTROLE!$B40)+COUNTIFS( 'PROJETO GPON'!$Y$10:$Y$4176,AI$32,'PROJETO GPON'!$AN$10:$AN$4176,CONTROLE!$B40)</f>
        <v>0</v>
      </c>
      <c r="AJ40" s="12">
        <f>COUNTIFS('PROJETO GPON'!$W$10:$W$4176,AJ$32,'PROJETO GPON'!$Y$10:$Y$4176,"",'PROJETO GPON'!$AN$10:$AN$4176,CONTROLE!$B40)+COUNTIFS( 'PROJETO GPON'!$Y$10:$Y$4176,AJ$32,'PROJETO GPON'!$AN$10:$AN$4176,CONTROLE!$B40)</f>
        <v>0</v>
      </c>
      <c r="AK40" s="12">
        <f>COUNTIFS('PROJETO GPON'!$W$10:$W$4176,AK$32,'PROJETO GPON'!$Y$10:$Y$4176,"",'PROJETO GPON'!$AN$10:$AN$4176,CONTROLE!$B40)+COUNTIFS( 'PROJETO GPON'!$Y$10:$Y$4176,AK$32,'PROJETO GPON'!$AN$10:$AN$4176,CONTROLE!$B40)</f>
        <v>0</v>
      </c>
      <c r="AL40" s="12">
        <f>COUNTIFS('PROJETO GPON'!$W$10:$W$4176,AL$32,'PROJETO GPON'!$Y$10:$Y$4176,"",'PROJETO GPON'!$AN$10:$AN$4176,CONTROLE!$B40)+COUNTIFS( 'PROJETO GPON'!$Y$10:$Y$4176,AL$32,'PROJETO GPON'!$AN$10:$AN$4176,CONTROLE!$B40)</f>
        <v>0</v>
      </c>
      <c r="AM40" s="12">
        <f>COUNTIFS('PROJETO GPON'!$W$10:$W$4176,AM$32,'PROJETO GPON'!$Y$10:$Y$4176,"",'PROJETO GPON'!$AN$10:$AN$4176,CONTROLE!$B40)+COUNTIFS( 'PROJETO GPON'!$Y$10:$Y$4176,AM$32,'PROJETO GPON'!$AN$10:$AN$4176,CONTROLE!$B40)</f>
        <v>0</v>
      </c>
      <c r="AN40" s="12">
        <f>COUNTIFS('PROJETO GPON'!$W$10:$W$4176,AN$32,'PROJETO GPON'!$Y$10:$Y$4176,"",'PROJETO GPON'!$AN$10:$AN$4176,CONTROLE!$B40)+COUNTIFS( 'PROJETO GPON'!$Y$10:$Y$4176,AN$32,'PROJETO GPON'!$AN$10:$AN$4176,CONTROLE!$B40)</f>
        <v>0</v>
      </c>
    </row>
    <row r="41" spans="2:54" x14ac:dyDescent="0.25">
      <c r="B41" s="106" t="s">
        <v>101</v>
      </c>
      <c r="C41" s="106"/>
      <c r="D41" s="7">
        <f>COUNTIFS('PROJETO GPON'!$W$10:$W$4176,D$32,'PROJETO GPON'!$Y$10:$Y$4176,"",'PROJETO GPON'!$AN$10:$AN$4176,CONTROLE!$B41)+COUNTIFS( 'PROJETO GPON'!$Y$10:$Y$4176,D$32,'PROJETO GPON'!$AN$10:$AN$4176,CONTROLE!$B41)</f>
        <v>0</v>
      </c>
      <c r="E41" s="7">
        <f>COUNTIFS('PROJETO GPON'!$W$10:$W$4176,E$32,'PROJETO GPON'!$Y$10:$Y$4176,"",'PROJETO GPON'!$AN$10:$AN$4176,CONTROLE!$B41)+COUNTIFS( 'PROJETO GPON'!$Y$10:$Y$4176,E$32,'PROJETO GPON'!$AN$10:$AN$4176,CONTROLE!$B41)</f>
        <v>0</v>
      </c>
      <c r="F41" s="7">
        <f>COUNTIFS('PROJETO GPON'!$W$10:$W$4176,F$32,'PROJETO GPON'!$Y$10:$Y$4176,"",'PROJETO GPON'!$AN$10:$AN$4176,CONTROLE!$B41)+COUNTIFS( 'PROJETO GPON'!$Y$10:$Y$4176,F$32,'PROJETO GPON'!$AN$10:$AN$4176,CONTROLE!$B41)</f>
        <v>0</v>
      </c>
      <c r="G41" s="7">
        <f>COUNTIFS('PROJETO GPON'!$W$10:$W$4176,G$32,'PROJETO GPON'!$Y$10:$Y$4176,"",'PROJETO GPON'!$AN$10:$AN$4176,CONTROLE!$B41)+COUNTIFS( 'PROJETO GPON'!$Y$10:$Y$4176,G$32,'PROJETO GPON'!$AN$10:$AN$4176,CONTROLE!$B41)</f>
        <v>0</v>
      </c>
      <c r="H41" s="7">
        <f>COUNTIFS('PROJETO GPON'!$W$10:$W$4176,H$32,'PROJETO GPON'!$Y$10:$Y$4176,"",'PROJETO GPON'!$AN$10:$AN$4176,CONTROLE!$B41)+COUNTIFS( 'PROJETO GPON'!$Y$10:$Y$4176,H$32,'PROJETO GPON'!$AN$10:$AN$4176,CONTROLE!$B41)</f>
        <v>0</v>
      </c>
      <c r="I41" s="7">
        <f>COUNTIFS('PROJETO GPON'!$W$10:$W$4176,I$32,'PROJETO GPON'!$Y$10:$Y$4176,"",'PROJETO GPON'!$AN$10:$AN$4176,CONTROLE!$B41)+COUNTIFS( 'PROJETO GPON'!$Y$10:$Y$4176,I$32,'PROJETO GPON'!$AN$10:$AN$4176,CONTROLE!$B41)</f>
        <v>0</v>
      </c>
      <c r="J41" s="7">
        <f>COUNTIFS('PROJETO GPON'!$W$10:$W$4176,J$32,'PROJETO GPON'!$Y$10:$Y$4176,"",'PROJETO GPON'!$AN$10:$AN$4176,CONTROLE!$B41)+COUNTIFS( 'PROJETO GPON'!$Y$10:$Y$4176,J$32,'PROJETO GPON'!$AN$10:$AN$4176,CONTROLE!$B41)</f>
        <v>0</v>
      </c>
      <c r="K41" s="7">
        <f>COUNTIFS('PROJETO GPON'!$W$10:$W$4176,K$32,'PROJETO GPON'!$Y$10:$Y$4176,"",'PROJETO GPON'!$AN$10:$AN$4176,CONTROLE!$B41)+COUNTIFS( 'PROJETO GPON'!$Y$10:$Y$4176,K$32,'PROJETO GPON'!$AN$10:$AN$4176,CONTROLE!$B41)</f>
        <v>0</v>
      </c>
      <c r="L41" s="7">
        <f>COUNTIFS('PROJETO GPON'!$W$10:$W$4176,L$32,'PROJETO GPON'!$Y$10:$Y$4176,"",'PROJETO GPON'!$AN$10:$AN$4176,CONTROLE!$B41)+COUNTIFS( 'PROJETO GPON'!$Y$10:$Y$4176,L$32,'PROJETO GPON'!$AN$10:$AN$4176,CONTROLE!$B41)</f>
        <v>0</v>
      </c>
      <c r="M41" s="7">
        <f>COUNTIFS('PROJETO GPON'!$W$10:$W$4176,M$32,'PROJETO GPON'!$Y$10:$Y$4176,"",'PROJETO GPON'!$AN$10:$AN$4176,CONTROLE!$B41)+COUNTIFS( 'PROJETO GPON'!$Y$10:$Y$4176,M$32,'PROJETO GPON'!$AN$10:$AN$4176,CONTROLE!$B41)</f>
        <v>0</v>
      </c>
      <c r="N41" s="7">
        <f>COUNTIFS('PROJETO GPON'!$W$10:$W$4176,N$32,'PROJETO GPON'!$Y$10:$Y$4176,"",'PROJETO GPON'!$AN$10:$AN$4176,CONTROLE!$B41)+COUNTIFS( 'PROJETO GPON'!$Y$10:$Y$4176,N$32,'PROJETO GPON'!$AN$10:$AN$4176,CONTROLE!$B41)</f>
        <v>0</v>
      </c>
      <c r="O41" s="7">
        <f>COUNTIFS('PROJETO GPON'!$W$10:$W$4176,O$32,'PROJETO GPON'!$Y$10:$Y$4176,"",'PROJETO GPON'!$AN$10:$AN$4176,CONTROLE!$B41)+COUNTIFS( 'PROJETO GPON'!$Y$10:$Y$4176,O$32,'PROJETO GPON'!$AN$10:$AN$4176,CONTROLE!$B41)</f>
        <v>0</v>
      </c>
      <c r="P41" s="7">
        <f>COUNTIFS('PROJETO GPON'!$W$10:$W$4176,P$32,'PROJETO GPON'!$Y$10:$Y$4176,"",'PROJETO GPON'!$AN$10:$AN$4176,CONTROLE!$B41)+COUNTIFS( 'PROJETO GPON'!$Y$10:$Y$4176,P$32,'PROJETO GPON'!$AN$10:$AN$4176,CONTROLE!$B41)</f>
        <v>0</v>
      </c>
      <c r="Q41" s="7">
        <f>COUNTIFS('PROJETO GPON'!$W$10:$W$4176,Q$32,'PROJETO GPON'!$Y$10:$Y$4176,"",'PROJETO GPON'!$AN$10:$AN$4176,CONTROLE!$B41)+COUNTIFS( 'PROJETO GPON'!$Y$10:$Y$4176,Q$32,'PROJETO GPON'!$AN$10:$AN$4176,CONTROLE!$B41)</f>
        <v>0</v>
      </c>
      <c r="R41" s="7">
        <f>COUNTIFS('PROJETO GPON'!$W$10:$W$4176,R$32,'PROJETO GPON'!$Y$10:$Y$4176,"",'PROJETO GPON'!$AN$10:$AN$4176,CONTROLE!$B41)+COUNTIFS( 'PROJETO GPON'!$Y$10:$Y$4176,R$32,'PROJETO GPON'!$AN$10:$AN$4176,CONTROLE!$B41)</f>
        <v>0</v>
      </c>
      <c r="S41" s="7">
        <f>COUNTIFS('PROJETO GPON'!$W$10:$W$4176,S$32,'PROJETO GPON'!$Y$10:$Y$4176,"",'PROJETO GPON'!$AN$10:$AN$4176,CONTROLE!$B41)+COUNTIFS( 'PROJETO GPON'!$Y$10:$Y$4176,S$32,'PROJETO GPON'!$AN$10:$AN$4176,CONTROLE!$B41)</f>
        <v>0</v>
      </c>
      <c r="T41" s="7">
        <f>COUNTIFS('PROJETO GPON'!$W$10:$W$4176,T$32,'PROJETO GPON'!$Y$10:$Y$4176,"",'PROJETO GPON'!$AN$10:$AN$4176,CONTROLE!$B41)+COUNTIFS( 'PROJETO GPON'!$Y$10:$Y$4176,T$32,'PROJETO GPON'!$AN$10:$AN$4176,CONTROLE!$B41)</f>
        <v>0</v>
      </c>
      <c r="U41" s="7">
        <f>COUNTIFS('PROJETO GPON'!$W$10:$W$4176,U$32,'PROJETO GPON'!$Y$10:$Y$4176,"",'PROJETO GPON'!$AN$10:$AN$4176,CONTROLE!$B41)+COUNTIFS( 'PROJETO GPON'!$Y$10:$Y$4176,U$32,'PROJETO GPON'!$AN$10:$AN$4176,CONTROLE!$B41)</f>
        <v>0</v>
      </c>
      <c r="V41" s="7">
        <f>COUNTIFS('PROJETO GPON'!$W$10:$W$4176,V$32,'PROJETO GPON'!$Y$10:$Y$4176,"",'PROJETO GPON'!$AN$10:$AN$4176,CONTROLE!$B41)+COUNTIFS( 'PROJETO GPON'!$Y$10:$Y$4176,V$32,'PROJETO GPON'!$AN$10:$AN$4176,CONTROLE!$B41)</f>
        <v>0</v>
      </c>
      <c r="W41" s="7">
        <f>COUNTIFS('PROJETO GPON'!$W$10:$W$4176,W$32,'PROJETO GPON'!$Y$10:$Y$4176,"",'PROJETO GPON'!$AN$10:$AN$4176,CONTROLE!$B41)+COUNTIFS( 'PROJETO GPON'!$Y$10:$Y$4176,W$32,'PROJETO GPON'!$AN$10:$AN$4176,CONTROLE!$B41)</f>
        <v>0</v>
      </c>
      <c r="X41" s="7">
        <f>COUNTIFS('PROJETO GPON'!$W$10:$W$4176,X$32,'PROJETO GPON'!$Y$10:$Y$4176,"",'PROJETO GPON'!$AN$10:$AN$4176,CONTROLE!$B41)+COUNTIFS( 'PROJETO GPON'!$Y$10:$Y$4176,X$32,'PROJETO GPON'!$AN$10:$AN$4176,CONTROLE!$B41)</f>
        <v>0</v>
      </c>
      <c r="Y41" s="7">
        <f>COUNTIFS('PROJETO GPON'!$W$10:$W$4176,Y$32,'PROJETO GPON'!$Y$10:$Y$4176,"",'PROJETO GPON'!$AN$10:$AN$4176,CONTROLE!$B41)+COUNTIFS( 'PROJETO GPON'!$Y$10:$Y$4176,Y$32,'PROJETO GPON'!$AN$10:$AN$4176,CONTROLE!$B41)</f>
        <v>0</v>
      </c>
      <c r="Z41" s="7">
        <f>COUNTIFS('PROJETO GPON'!$W$10:$W$4176,Z$32,'PROJETO GPON'!$Y$10:$Y$4176,"",'PROJETO GPON'!$AN$10:$AN$4176,CONTROLE!$B41)+COUNTIFS( 'PROJETO GPON'!$Y$10:$Y$4176,Z$32,'PROJETO GPON'!$AN$10:$AN$4176,CONTROLE!$B41)</f>
        <v>0</v>
      </c>
      <c r="AA41" s="7">
        <f>COUNTIFS('PROJETO GPON'!$W$10:$W$4176,AA$32,'PROJETO GPON'!$Y$10:$Y$4176,"",'PROJETO GPON'!$AN$10:$AN$4176,CONTROLE!$B41)+COUNTIFS( 'PROJETO GPON'!$Y$10:$Y$4176,AA$32,'PROJETO GPON'!$AN$10:$AN$4176,CONTROLE!$B41)</f>
        <v>0</v>
      </c>
      <c r="AB41" s="7">
        <f>COUNTIFS('PROJETO GPON'!$W$10:$W$4176,AB$32,'PROJETO GPON'!$Y$10:$Y$4176,"",'PROJETO GPON'!$AN$10:$AN$4176,CONTROLE!$B41)+COUNTIFS( 'PROJETO GPON'!$Y$10:$Y$4176,AB$32,'PROJETO GPON'!$AN$10:$AN$4176,CONTROLE!$B41)</f>
        <v>0</v>
      </c>
      <c r="AC41" s="7">
        <f>COUNTIFS('PROJETO GPON'!$W$10:$W$4176,AC$32,'PROJETO GPON'!$Y$10:$Y$4176,"",'PROJETO GPON'!$AN$10:$AN$4176,CONTROLE!$B41)+COUNTIFS( 'PROJETO GPON'!$Y$10:$Y$4176,AC$32,'PROJETO GPON'!$AN$10:$AN$4176,CONTROLE!$B41)</f>
        <v>0</v>
      </c>
      <c r="AD41" s="7">
        <f>COUNTIFS('PROJETO GPON'!$W$10:$W$4176,AD$32,'PROJETO GPON'!$Y$10:$Y$4176,"",'PROJETO GPON'!$AN$10:$AN$4176,CONTROLE!$B41)+COUNTIFS( 'PROJETO GPON'!$Y$10:$Y$4176,AD$32,'PROJETO GPON'!$AN$10:$AN$4176,CONTROLE!$B41)</f>
        <v>0</v>
      </c>
      <c r="AE41" s="7">
        <f>COUNTIFS('PROJETO GPON'!$W$10:$W$4176,AE$32,'PROJETO GPON'!$Y$10:$Y$4176,"",'PROJETO GPON'!$AN$10:$AN$4176,CONTROLE!$B41)+COUNTIFS( 'PROJETO GPON'!$Y$10:$Y$4176,AE$32,'PROJETO GPON'!$AN$10:$AN$4176,CONTROLE!$B41)</f>
        <v>0</v>
      </c>
      <c r="AF41" s="7">
        <f>COUNTIFS('PROJETO GPON'!$W$10:$W$4176,AF$32,'PROJETO GPON'!$Y$10:$Y$4176,"",'PROJETO GPON'!$AN$10:$AN$4176,CONTROLE!$B41)+COUNTIFS( 'PROJETO GPON'!$Y$10:$Y$4176,AF$32,'PROJETO GPON'!$AN$10:$AN$4176,CONTROLE!$B41)</f>
        <v>0</v>
      </c>
      <c r="AG41" s="7">
        <f>COUNTIFS('PROJETO GPON'!$W$10:$W$4176,AG$32,'PROJETO GPON'!$Y$10:$Y$4176,"",'PROJETO GPON'!$AN$10:$AN$4176,CONTROLE!$B41)+COUNTIFS( 'PROJETO GPON'!$Y$10:$Y$4176,AG$32,'PROJETO GPON'!$AN$10:$AN$4176,CONTROLE!$B41)</f>
        <v>0</v>
      </c>
      <c r="AH41" s="7">
        <f>COUNTIFS('PROJETO GPON'!$W$10:$W$4176,AH$32,'PROJETO GPON'!$Y$10:$Y$4176,"",'PROJETO GPON'!$AN$10:$AN$4176,CONTROLE!$B41)+COUNTIFS( 'PROJETO GPON'!$Y$10:$Y$4176,AH$32,'PROJETO GPON'!$AN$10:$AN$4176,CONTROLE!$B41)</f>
        <v>0</v>
      </c>
      <c r="AI41" s="7">
        <f>COUNTIFS('PROJETO GPON'!$W$10:$W$4176,AI$32,'PROJETO GPON'!$Y$10:$Y$4176,"",'PROJETO GPON'!$AN$10:$AN$4176,CONTROLE!$B41)+COUNTIFS( 'PROJETO GPON'!$Y$10:$Y$4176,AI$32,'PROJETO GPON'!$AN$10:$AN$4176,CONTROLE!$B41)</f>
        <v>0</v>
      </c>
      <c r="AJ41" s="7">
        <f>COUNTIFS('PROJETO GPON'!$W$10:$W$4176,AJ$32,'PROJETO GPON'!$Y$10:$Y$4176,"",'PROJETO GPON'!$AN$10:$AN$4176,CONTROLE!$B41)+COUNTIFS( 'PROJETO GPON'!$Y$10:$Y$4176,AJ$32,'PROJETO GPON'!$AN$10:$AN$4176,CONTROLE!$B41)</f>
        <v>0</v>
      </c>
      <c r="AK41" s="7">
        <f>COUNTIFS('PROJETO GPON'!$W$10:$W$4176,AK$32,'PROJETO GPON'!$Y$10:$Y$4176,"",'PROJETO GPON'!$AN$10:$AN$4176,CONTROLE!$B41)+COUNTIFS( 'PROJETO GPON'!$Y$10:$Y$4176,AK$32,'PROJETO GPON'!$AN$10:$AN$4176,CONTROLE!$B41)</f>
        <v>0</v>
      </c>
      <c r="AL41" s="7">
        <f>COUNTIFS('PROJETO GPON'!$W$10:$W$4176,AL$32,'PROJETO GPON'!$Y$10:$Y$4176,"",'PROJETO GPON'!$AN$10:$AN$4176,CONTROLE!$B41)+COUNTIFS( 'PROJETO GPON'!$Y$10:$Y$4176,AL$32,'PROJETO GPON'!$AN$10:$AN$4176,CONTROLE!$B41)</f>
        <v>0</v>
      </c>
      <c r="AM41" s="7">
        <f>COUNTIFS('PROJETO GPON'!$W$10:$W$4176,AM$32,'PROJETO GPON'!$Y$10:$Y$4176,"",'PROJETO GPON'!$AN$10:$AN$4176,CONTROLE!$B41)+COUNTIFS( 'PROJETO GPON'!$Y$10:$Y$4176,AM$32,'PROJETO GPON'!$AN$10:$AN$4176,CONTROLE!$B41)</f>
        <v>0</v>
      </c>
      <c r="AN41" s="7">
        <f>COUNTIFS('PROJETO GPON'!$W$10:$W$4176,AN$32,'PROJETO GPON'!$Y$10:$Y$4176,"",'PROJETO GPON'!$AN$10:$AN$4176,CONTROLE!$B41)+COUNTIFS( 'PROJETO GPON'!$Y$10:$Y$4176,AN$32,'PROJETO GPON'!$AN$10:$AN$4176,CONTROLE!$B41)</f>
        <v>0</v>
      </c>
    </row>
    <row r="42" spans="2:54" x14ac:dyDescent="0.25">
      <c r="B42" s="106" t="s">
        <v>21</v>
      </c>
      <c r="C42" s="106"/>
      <c r="D42" s="12">
        <f>SUM(D33:D41)</f>
        <v>0</v>
      </c>
      <c r="E42" s="12">
        <f t="shared" ref="E42:AN42" si="4">SUM(E33:E41)</f>
        <v>0</v>
      </c>
      <c r="F42" s="12">
        <f t="shared" si="4"/>
        <v>0</v>
      </c>
      <c r="G42" s="12">
        <f t="shared" si="4"/>
        <v>0</v>
      </c>
      <c r="H42" s="12">
        <f t="shared" si="4"/>
        <v>0</v>
      </c>
      <c r="I42" s="12">
        <f t="shared" si="4"/>
        <v>0</v>
      </c>
      <c r="J42" s="12">
        <f t="shared" si="4"/>
        <v>0</v>
      </c>
      <c r="K42" s="12">
        <f t="shared" si="4"/>
        <v>0</v>
      </c>
      <c r="L42" s="12">
        <f t="shared" si="4"/>
        <v>0</v>
      </c>
      <c r="M42" s="12">
        <f t="shared" si="4"/>
        <v>0</v>
      </c>
      <c r="N42" s="12">
        <f t="shared" si="4"/>
        <v>0</v>
      </c>
      <c r="O42" s="12">
        <f>SUM(O33:O41)</f>
        <v>0</v>
      </c>
      <c r="P42" s="12">
        <f t="shared" si="4"/>
        <v>0</v>
      </c>
      <c r="Q42" s="12">
        <f t="shared" si="4"/>
        <v>0</v>
      </c>
      <c r="R42" s="12">
        <f t="shared" si="4"/>
        <v>0</v>
      </c>
      <c r="S42" s="12">
        <f t="shared" si="4"/>
        <v>0</v>
      </c>
      <c r="T42" s="12">
        <f t="shared" si="4"/>
        <v>0</v>
      </c>
      <c r="U42" s="12">
        <f t="shared" si="4"/>
        <v>0</v>
      </c>
      <c r="V42" s="12">
        <f t="shared" si="4"/>
        <v>0</v>
      </c>
      <c r="W42" s="12">
        <f t="shared" si="4"/>
        <v>0</v>
      </c>
      <c r="X42" s="12">
        <f t="shared" si="4"/>
        <v>0</v>
      </c>
      <c r="Y42" s="12">
        <f t="shared" si="4"/>
        <v>0</v>
      </c>
      <c r="Z42" s="12">
        <f t="shared" si="4"/>
        <v>0</v>
      </c>
      <c r="AA42" s="12">
        <f t="shared" si="4"/>
        <v>0</v>
      </c>
      <c r="AB42" s="12">
        <f t="shared" si="4"/>
        <v>0</v>
      </c>
      <c r="AC42" s="12">
        <f t="shared" si="4"/>
        <v>0</v>
      </c>
      <c r="AD42" s="12">
        <f t="shared" si="4"/>
        <v>0</v>
      </c>
      <c r="AE42" s="12">
        <f t="shared" si="4"/>
        <v>0</v>
      </c>
      <c r="AF42" s="12">
        <f t="shared" si="4"/>
        <v>0</v>
      </c>
      <c r="AG42" s="12">
        <f t="shared" si="4"/>
        <v>0</v>
      </c>
      <c r="AH42" s="12">
        <f t="shared" si="4"/>
        <v>0</v>
      </c>
      <c r="AI42" s="12">
        <f t="shared" si="4"/>
        <v>0</v>
      </c>
      <c r="AJ42" s="12">
        <f t="shared" si="4"/>
        <v>0</v>
      </c>
      <c r="AK42" s="12">
        <f t="shared" si="4"/>
        <v>0</v>
      </c>
      <c r="AL42" s="12">
        <f t="shared" si="4"/>
        <v>0</v>
      </c>
      <c r="AM42" s="12">
        <f t="shared" si="4"/>
        <v>0</v>
      </c>
      <c r="AN42" s="12">
        <f t="shared" si="4"/>
        <v>0</v>
      </c>
    </row>
    <row r="43" spans="2:54" x14ac:dyDescent="0.25">
      <c r="B43" s="106" t="s">
        <v>22</v>
      </c>
      <c r="C43" s="106"/>
      <c r="D43" s="12" t="e">
        <f>D30-D42</f>
        <v>#REF!</v>
      </c>
      <c r="E43" s="12" t="e">
        <f>IF(AND(D43=0,E30=0),E30-E42,E30-E42+D43)</f>
        <v>#REF!</v>
      </c>
      <c r="F43" s="12" t="e">
        <f t="shared" ref="F43:AN43" si="5">IF(AND(E43=0,F30=0),F30-F42,F30-F42+E43)</f>
        <v>#REF!</v>
      </c>
      <c r="G43" s="12" t="e">
        <f t="shared" si="5"/>
        <v>#REF!</v>
      </c>
      <c r="H43" s="12" t="e">
        <f>IF(AND(G43=0,H30=0),H30-H42,H30-H42+G43)</f>
        <v>#REF!</v>
      </c>
      <c r="I43" s="12" t="e">
        <f t="shared" si="5"/>
        <v>#REF!</v>
      </c>
      <c r="J43" s="12" t="e">
        <f t="shared" si="5"/>
        <v>#REF!</v>
      </c>
      <c r="K43" s="12" t="e">
        <f t="shared" si="5"/>
        <v>#REF!</v>
      </c>
      <c r="L43" s="12" t="e">
        <f t="shared" si="5"/>
        <v>#REF!</v>
      </c>
      <c r="M43" s="12" t="e">
        <f t="shared" si="5"/>
        <v>#REF!</v>
      </c>
      <c r="N43" s="12" t="e">
        <f t="shared" si="5"/>
        <v>#REF!</v>
      </c>
      <c r="O43" s="12" t="e">
        <f t="shared" si="5"/>
        <v>#REF!</v>
      </c>
      <c r="P43" s="12" t="e">
        <f t="shared" si="5"/>
        <v>#REF!</v>
      </c>
      <c r="Q43" s="12" t="e">
        <f t="shared" si="5"/>
        <v>#REF!</v>
      </c>
      <c r="R43" s="12" t="e">
        <f t="shared" si="5"/>
        <v>#REF!</v>
      </c>
      <c r="S43" s="12" t="e">
        <f t="shared" si="5"/>
        <v>#REF!</v>
      </c>
      <c r="T43" s="12" t="e">
        <f t="shared" si="5"/>
        <v>#REF!</v>
      </c>
      <c r="U43" s="12" t="e">
        <f t="shared" si="5"/>
        <v>#REF!</v>
      </c>
      <c r="V43" s="12" t="e">
        <f t="shared" si="5"/>
        <v>#REF!</v>
      </c>
      <c r="W43" s="12" t="e">
        <f t="shared" si="5"/>
        <v>#REF!</v>
      </c>
      <c r="X43" s="12" t="e">
        <f t="shared" si="5"/>
        <v>#REF!</v>
      </c>
      <c r="Y43" s="12" t="e">
        <f t="shared" si="5"/>
        <v>#REF!</v>
      </c>
      <c r="Z43" s="12" t="e">
        <f t="shared" si="5"/>
        <v>#REF!</v>
      </c>
      <c r="AA43" s="12" t="e">
        <f t="shared" si="5"/>
        <v>#REF!</v>
      </c>
      <c r="AB43" s="12" t="e">
        <f t="shared" si="5"/>
        <v>#REF!</v>
      </c>
      <c r="AC43" s="12" t="e">
        <f t="shared" si="5"/>
        <v>#REF!</v>
      </c>
      <c r="AD43" s="12" t="e">
        <f t="shared" si="5"/>
        <v>#REF!</v>
      </c>
      <c r="AE43" s="12" t="e">
        <f t="shared" si="5"/>
        <v>#REF!</v>
      </c>
      <c r="AF43" s="12" t="e">
        <f t="shared" si="5"/>
        <v>#REF!</v>
      </c>
      <c r="AG43" s="12" t="e">
        <f t="shared" si="5"/>
        <v>#REF!</v>
      </c>
      <c r="AH43" s="12" t="e">
        <f t="shared" si="5"/>
        <v>#REF!</v>
      </c>
      <c r="AI43" s="12" t="e">
        <f t="shared" si="5"/>
        <v>#REF!</v>
      </c>
      <c r="AJ43" s="12" t="e">
        <f t="shared" si="5"/>
        <v>#REF!</v>
      </c>
      <c r="AK43" s="12" t="e">
        <f t="shared" si="5"/>
        <v>#REF!</v>
      </c>
      <c r="AL43" s="12" t="e">
        <f t="shared" si="5"/>
        <v>#REF!</v>
      </c>
      <c r="AM43" s="12" t="e">
        <f t="shared" si="5"/>
        <v>#REF!</v>
      </c>
      <c r="AN43" s="12" t="e">
        <f t="shared" si="5"/>
        <v>#REF!</v>
      </c>
    </row>
    <row r="44" spans="2:54" x14ac:dyDescent="0.25">
      <c r="D44" s="6"/>
    </row>
    <row r="45" spans="2:54" x14ac:dyDescent="0.25">
      <c r="B45" s="109" t="s">
        <v>25</v>
      </c>
      <c r="C45" s="109"/>
      <c r="D45" s="110" t="s">
        <v>0</v>
      </c>
      <c r="E45" s="111"/>
      <c r="F45" s="109" t="s">
        <v>6</v>
      </c>
      <c r="G45" s="109"/>
      <c r="H45" s="109" t="s">
        <v>19</v>
      </c>
      <c r="I45" s="109"/>
      <c r="J45" s="109" t="s">
        <v>34</v>
      </c>
      <c r="K45" s="109"/>
      <c r="L45" s="109" t="s">
        <v>8</v>
      </c>
      <c r="M45" s="109"/>
      <c r="N45" s="21" t="s">
        <v>26</v>
      </c>
      <c r="O45" s="29" t="s">
        <v>29</v>
      </c>
      <c r="P45" s="23"/>
    </row>
    <row r="46" spans="2:54" x14ac:dyDescent="0.25">
      <c r="B46" s="109" t="s">
        <v>24</v>
      </c>
      <c r="C46" s="109"/>
      <c r="D46" s="8" t="s">
        <v>1</v>
      </c>
      <c r="E46" s="9" t="s">
        <v>7</v>
      </c>
      <c r="F46" s="9" t="s">
        <v>1</v>
      </c>
      <c r="G46" s="9" t="s">
        <v>7</v>
      </c>
      <c r="H46" s="9" t="s">
        <v>1</v>
      </c>
      <c r="I46" s="9" t="s">
        <v>7</v>
      </c>
      <c r="J46" s="9" t="s">
        <v>1</v>
      </c>
      <c r="K46" s="9" t="s">
        <v>7</v>
      </c>
      <c r="L46" s="18" t="s">
        <v>1</v>
      </c>
      <c r="M46" s="18" t="s">
        <v>7</v>
      </c>
      <c r="N46" s="22"/>
      <c r="O46" s="22"/>
      <c r="P46" s="23"/>
    </row>
    <row r="47" spans="2:54" x14ac:dyDescent="0.25">
      <c r="B47" s="109" t="str">
        <f>"SEMANA "&amp;WEEKNUM($D$56,1)</f>
        <v>SEMANA 27</v>
      </c>
      <c r="C47" s="109"/>
      <c r="D47" s="7" t="e">
        <f t="shared" ref="D47:D52" si="6">IF($B47="","",SUMIFS($D$9:$AK$9,$D$6:$AK$6,$B47))</f>
        <v>#REF!</v>
      </c>
      <c r="E47" s="7" t="e">
        <f t="shared" ref="E47:E52" si="7">IF($B47="","",SUMIFS($D$12:$AK$12,$D$6:$AK$6,$B47))</f>
        <v>#REF!</v>
      </c>
      <c r="F47" s="7" t="e">
        <f t="shared" ref="F47:F52" si="8">IF($B47="","",SUMIFS($D$13:$AK$13,$D$6:$AK$6,$B47))</f>
        <v>#REF!</v>
      </c>
      <c r="G47" s="7" t="e">
        <f t="shared" ref="G47:G52" si="9">IF($B47="","",SUMIFS($D$16:$AK$16,$D$6:$AK$6,$B47))</f>
        <v>#REF!</v>
      </c>
      <c r="H47" s="7" t="e">
        <f t="shared" ref="H47:H52" si="10">IF($B47="","",SUMIFS($D$17:$AK$17,$D$6:$AK$6,$B47))</f>
        <v>#REF!</v>
      </c>
      <c r="I47" s="7" t="e">
        <f t="shared" ref="I47:I52" si="11">IF($B47="","",SUMIFS($D$20:$AK$20,$D$6:$AK$6,$B47))</f>
        <v>#REF!</v>
      </c>
      <c r="J47" s="7" t="e">
        <f t="shared" ref="J47:J52" si="12">IF($B47="","",SUMIFS($D$21:$AK$21,$D$6:$AK$6,$B47))</f>
        <v>#REF!</v>
      </c>
      <c r="K47" s="7" t="e">
        <f t="shared" ref="K47:K52" si="13">IF($B47="","",SUMIFS($D$23:$AK$23,$D$6:$AK$6,$B47))</f>
        <v>#REF!</v>
      </c>
      <c r="L47" s="7" t="e">
        <f t="shared" ref="L47:L52" si="14">IF($B47="","",SUMIFS($D$25:$AK$25,$D$6:$AK$6,$B47))</f>
        <v>#REF!</v>
      </c>
      <c r="M47" s="7" t="e">
        <f t="shared" ref="M47:M52" si="15">IF($B47="","",SUMIFS($D$28:$AK$28,$D$6:$AK$6,$B47))</f>
        <v>#REF!</v>
      </c>
      <c r="N47" s="7" t="e">
        <f>SUM(D47:M47)</f>
        <v>#REF!</v>
      </c>
      <c r="O47" s="19" t="e">
        <f>COUNTIFS('PROJETO GPON'!$Y:$Y,"&gt;="&amp;_xlfn.MINIFS(CONTROLE!$D$8:$AK$8,CONTROLE!$D$6:$AK$6,CONTROLE!$B47),'PROJETO GPON'!$Y:$Y,"&lt;="&amp;_xlfn.MAXIFS(CONTROLE!$D$8:$AK$8,CONTROLE!$D$6:$AK$6,CONTROLE!$B47),'PROJETO GPON'!#REF!,"PPI")+COUNTIFS('PROJETO GPON'!$Y:$Y,"&gt;="&amp;_xlfn.MINIFS(CONTROLE!$D$8:$AK$8,CONTROLE!$D$6:$AK$6,CONTROLE!$B47),'PROJETO GPON'!$Y:$Y,"&lt;="&amp;_xlfn.MAXIFS(CONTROLE!$D$8:$AK$8,CONTROLE!$D$6:$AK$6,CONTROLE!$B47),'PROJETO GPON'!#REF!,"PDI")</f>
        <v>#REF!</v>
      </c>
      <c r="P47" s="24"/>
      <c r="Q47" s="32"/>
    </row>
    <row r="48" spans="2:54" x14ac:dyDescent="0.25">
      <c r="B48" s="109" t="str">
        <f>IF("SEMANA "&amp;WEEKNUM($E$56,1)=B47,"",IF("SEMANA "&amp;MID(B47,8,2)="SEMANA "&amp;WEEKNUM($E$56,1),"SEMANA "&amp;WEEKNUM($E$56,1),"SEMANA "&amp;MID(B47,8,2)+1))</f>
        <v>SEMANA 28</v>
      </c>
      <c r="C48" s="109"/>
      <c r="D48" s="10" t="e">
        <f t="shared" si="6"/>
        <v>#REF!</v>
      </c>
      <c r="E48" s="10" t="e">
        <f t="shared" si="7"/>
        <v>#REF!</v>
      </c>
      <c r="F48" s="10" t="e">
        <f t="shared" si="8"/>
        <v>#REF!</v>
      </c>
      <c r="G48" s="10" t="e">
        <f t="shared" si="9"/>
        <v>#REF!</v>
      </c>
      <c r="H48" s="10" t="e">
        <f t="shared" si="10"/>
        <v>#REF!</v>
      </c>
      <c r="I48" s="10" t="e">
        <f t="shared" si="11"/>
        <v>#REF!</v>
      </c>
      <c r="J48" s="10" t="e">
        <f t="shared" si="12"/>
        <v>#REF!</v>
      </c>
      <c r="K48" s="10" t="e">
        <f t="shared" si="13"/>
        <v>#REF!</v>
      </c>
      <c r="L48" s="10" t="e">
        <f t="shared" si="14"/>
        <v>#REF!</v>
      </c>
      <c r="M48" s="10" t="e">
        <f t="shared" si="15"/>
        <v>#REF!</v>
      </c>
      <c r="N48" s="10" t="e">
        <f t="shared" ref="N48:N53" si="16">SUM(D48:M48)</f>
        <v>#REF!</v>
      </c>
      <c r="O48" s="20" t="e">
        <f>COUNTIFS('PROJETO GPON'!$Y:$Y,"&gt;="&amp;_xlfn.MINIFS(CONTROLE!$D$8:$AK$8,CONTROLE!$D$6:$AK$6,CONTROLE!$B48),'PROJETO GPON'!$Y:$Y,"&lt;="&amp;_xlfn.MAXIFS(CONTROLE!$D$8:$AK$8,CONTROLE!$D$6:$AK$6,CONTROLE!$B48),'PROJETO GPON'!#REF!,"PPI")+COUNTIFS('PROJETO GPON'!$Y:$Y,"&gt;="&amp;_xlfn.MINIFS(CONTROLE!$D$8:$AK$8,CONTROLE!$D$6:$AK$6,CONTROLE!$B48),'PROJETO GPON'!$Y:$Y,"&lt;="&amp;_xlfn.MAXIFS(CONTROLE!$D$8:$AK$8,CONTROLE!$D$6:$AK$6,CONTROLE!$B48),'PROJETO GPON'!#REF!,"PDI")</f>
        <v>#REF!</v>
      </c>
      <c r="P48" s="24"/>
      <c r="Q48" s="32"/>
    </row>
    <row r="49" spans="2:16" x14ac:dyDescent="0.25">
      <c r="B49" s="109" t="str">
        <f>IF("SEMANA "&amp;WEEKNUM($E$56,1)=B48,"",IF("SEMANA "&amp;MID(B48,8,2)="SEMANA "&amp;WEEKNUM($E$56,1),"SEMANA "&amp;WEEKNUM($E$56,1),"SEMANA "&amp;MID(B48,8,2)+1))</f>
        <v>SEMANA 29</v>
      </c>
      <c r="C49" s="109"/>
      <c r="D49" s="7" t="e">
        <f t="shared" si="6"/>
        <v>#REF!</v>
      </c>
      <c r="E49" s="7" t="e">
        <f t="shared" si="7"/>
        <v>#REF!</v>
      </c>
      <c r="F49" s="7" t="e">
        <f t="shared" si="8"/>
        <v>#REF!</v>
      </c>
      <c r="G49" s="7" t="e">
        <f t="shared" si="9"/>
        <v>#REF!</v>
      </c>
      <c r="H49" s="7" t="e">
        <f t="shared" si="10"/>
        <v>#REF!</v>
      </c>
      <c r="I49" s="7" t="e">
        <f t="shared" si="11"/>
        <v>#REF!</v>
      </c>
      <c r="J49" s="7" t="e">
        <f t="shared" si="12"/>
        <v>#REF!</v>
      </c>
      <c r="K49" s="7" t="e">
        <f t="shared" si="13"/>
        <v>#REF!</v>
      </c>
      <c r="L49" s="7" t="e">
        <f t="shared" si="14"/>
        <v>#REF!</v>
      </c>
      <c r="M49" s="7" t="e">
        <f t="shared" si="15"/>
        <v>#REF!</v>
      </c>
      <c r="N49" s="7" t="e">
        <f t="shared" si="16"/>
        <v>#REF!</v>
      </c>
      <c r="O49" s="19" t="e">
        <f>COUNTIFS('PROJETO GPON'!$Y:$Y,"&gt;="&amp;_xlfn.MINIFS(CONTROLE!$D$8:$AK$8,CONTROLE!$D$6:$AK$6,CONTROLE!$B49),'PROJETO GPON'!$Y:$Y,"&lt;="&amp;_xlfn.MAXIFS(CONTROLE!$D$8:$AK$8,CONTROLE!$D$6:$AK$6,CONTROLE!$B49),'PROJETO GPON'!#REF!,"PPI")+COUNTIFS('PROJETO GPON'!$Y:$Y,"&gt;="&amp;_xlfn.MINIFS(CONTROLE!$D$8:$AK$8,CONTROLE!$D$6:$AK$6,CONTROLE!$B49),'PROJETO GPON'!$Y:$Y,"&lt;="&amp;_xlfn.MAXIFS(CONTROLE!$D$8:$AK$8,CONTROLE!$D$6:$AK$6,CONTROLE!$B49),'PROJETO GPON'!#REF!,"PDI")</f>
        <v>#REF!</v>
      </c>
      <c r="P49" s="24"/>
    </row>
    <row r="50" spans="2:16" x14ac:dyDescent="0.25">
      <c r="B50" s="109" t="str">
        <f>IF("SEMANA "&amp;WEEKNUM($E$56,1)=B49,"",IF("SEMANA "&amp;MID(B49,8,2)="SEMANA "&amp;WEEKNUM($E$56,1),"SEMANA "&amp;WEEKNUM($E$56,1),"SEMANA "&amp;MID(B49,8,2)+1))</f>
        <v>SEMANA 30</v>
      </c>
      <c r="C50" s="109"/>
      <c r="D50" s="10" t="e">
        <f t="shared" si="6"/>
        <v>#REF!</v>
      </c>
      <c r="E50" s="10" t="e">
        <f t="shared" si="7"/>
        <v>#REF!</v>
      </c>
      <c r="F50" s="10" t="e">
        <f t="shared" si="8"/>
        <v>#REF!</v>
      </c>
      <c r="G50" s="10" t="e">
        <f t="shared" si="9"/>
        <v>#REF!</v>
      </c>
      <c r="H50" s="10" t="e">
        <f t="shared" si="10"/>
        <v>#REF!</v>
      </c>
      <c r="I50" s="10" t="e">
        <f t="shared" si="11"/>
        <v>#REF!</v>
      </c>
      <c r="J50" s="10" t="e">
        <f t="shared" si="12"/>
        <v>#REF!</v>
      </c>
      <c r="K50" s="10" t="e">
        <f t="shared" si="13"/>
        <v>#REF!</v>
      </c>
      <c r="L50" s="10" t="e">
        <f t="shared" si="14"/>
        <v>#REF!</v>
      </c>
      <c r="M50" s="10" t="e">
        <f t="shared" si="15"/>
        <v>#REF!</v>
      </c>
      <c r="N50" s="10" t="e">
        <f t="shared" si="16"/>
        <v>#REF!</v>
      </c>
      <c r="O50" s="20" t="e">
        <f>COUNTIFS('PROJETO GPON'!$Y:$Y,"&gt;="&amp;_xlfn.MINIFS(CONTROLE!$D$8:$AK$8,CONTROLE!$D$6:$AK$6,CONTROLE!$B50),'PROJETO GPON'!$Y:$Y,"&lt;="&amp;_xlfn.MAXIFS(CONTROLE!$D$8:$AK$8,CONTROLE!$D$6:$AK$6,CONTROLE!$B50),'PROJETO GPON'!#REF!,"PPI")+COUNTIFS('PROJETO GPON'!$Y:$Y,"&gt;="&amp;_xlfn.MINIFS(CONTROLE!$D$8:$AK$8,CONTROLE!$D$6:$AK$6,CONTROLE!$B50),'PROJETO GPON'!$Y:$Y,"&lt;="&amp;_xlfn.MAXIFS(CONTROLE!$D$8:$AK$8,CONTROLE!$D$6:$AK$6,CONTROLE!$B50),'PROJETO GPON'!#REF!,"PDI")</f>
        <v>#REF!</v>
      </c>
      <c r="P50" s="24"/>
    </row>
    <row r="51" spans="2:16" x14ac:dyDescent="0.25">
      <c r="B51" s="109" t="str">
        <f>IF("SEMANA "&amp;WEEKNUM($E$56,1)=B50,"",IF("SEMANA "&amp;MID(B50,8,2)="SEMANA "&amp;WEEKNUM($E$56,1),"SEMANA "&amp;WEEKNUM($E$56,1),"SEMANA "&amp;MID(B50,8,2)+1))</f>
        <v>SEMANA 31</v>
      </c>
      <c r="C51" s="109"/>
      <c r="D51" s="7" t="e">
        <f t="shared" si="6"/>
        <v>#REF!</v>
      </c>
      <c r="E51" s="7" t="e">
        <f t="shared" si="7"/>
        <v>#REF!</v>
      </c>
      <c r="F51" s="7" t="e">
        <f t="shared" si="8"/>
        <v>#REF!</v>
      </c>
      <c r="G51" s="7" t="e">
        <f t="shared" si="9"/>
        <v>#REF!</v>
      </c>
      <c r="H51" s="7" t="e">
        <f t="shared" si="10"/>
        <v>#REF!</v>
      </c>
      <c r="I51" s="7" t="e">
        <f t="shared" si="11"/>
        <v>#REF!</v>
      </c>
      <c r="J51" s="7" t="e">
        <f t="shared" si="12"/>
        <v>#REF!</v>
      </c>
      <c r="K51" s="7" t="e">
        <f t="shared" si="13"/>
        <v>#REF!</v>
      </c>
      <c r="L51" s="7" t="e">
        <f t="shared" si="14"/>
        <v>#REF!</v>
      </c>
      <c r="M51" s="7" t="e">
        <f t="shared" si="15"/>
        <v>#REF!</v>
      </c>
      <c r="N51" s="7" t="e">
        <f t="shared" si="16"/>
        <v>#REF!</v>
      </c>
      <c r="O51" s="33" t="e">
        <f>COUNTIFS('PROJETO GPON'!$Y:$Y,"&gt;="&amp;_xlfn.MINIFS(CONTROLE!$D$8:$AK$8,CONTROLE!$D$6:$AK$6,CONTROLE!$B51),'PROJETO GPON'!$Y:$Y,"&lt;="&amp;_xlfn.MAXIFS(CONTROLE!$D$8:$AK$8,CONTROLE!$D$6:$AK$6,CONTROLE!$B51),'PROJETO GPON'!#REF!,"PPI")+COUNTIFS('PROJETO GPON'!$Y:$Y,"&gt;="&amp;_xlfn.MINIFS(CONTROLE!$D$8:$AK$8,CONTROLE!$D$6:$AK$6,CONTROLE!$B51),'PROJETO GPON'!$Y:$Y,"&lt;="&amp;_xlfn.MAXIFS(CONTROLE!$D$8:$AK$8,CONTROLE!$D$6:$AK$6,CONTROLE!$B51),'PROJETO GPON'!#REF!,"PDI")</f>
        <v>#REF!</v>
      </c>
      <c r="P51" s="24"/>
    </row>
    <row r="52" spans="2:16" x14ac:dyDescent="0.25">
      <c r="B52" s="109" t="str">
        <f>IF("SEMANA "&amp;WEEKNUM($E$56,1)=B51,"",IF("SEMANA "&amp;MID(B51,8,2)="SEMANA "&amp;WEEKNUM($E$56,1),"SEMANA "&amp;WEEKNUM($E$56,1),"SEMANA "&amp;MID(B51,8,2)+1))</f>
        <v/>
      </c>
      <c r="C52" s="109"/>
      <c r="D52" s="10" t="str">
        <f t="shared" si="6"/>
        <v/>
      </c>
      <c r="E52" s="10" t="str">
        <f t="shared" si="7"/>
        <v/>
      </c>
      <c r="F52" s="10" t="str">
        <f t="shared" si="8"/>
        <v/>
      </c>
      <c r="G52" s="10" t="str">
        <f t="shared" si="9"/>
        <v/>
      </c>
      <c r="H52" s="10" t="str">
        <f t="shared" si="10"/>
        <v/>
      </c>
      <c r="I52" s="10" t="str">
        <f t="shared" si="11"/>
        <v/>
      </c>
      <c r="J52" s="10" t="str">
        <f t="shared" si="12"/>
        <v/>
      </c>
      <c r="K52" s="10" t="str">
        <f t="shared" si="13"/>
        <v/>
      </c>
      <c r="L52" s="10" t="str">
        <f t="shared" si="14"/>
        <v/>
      </c>
      <c r="M52" s="10" t="str">
        <f t="shared" si="15"/>
        <v/>
      </c>
      <c r="N52" s="10">
        <f t="shared" si="16"/>
        <v>0</v>
      </c>
      <c r="O52" s="20" t="e">
        <f>COUNTIFS('PROJETO GPON'!$Y:$Y,"&gt;="&amp;_xlfn.MINIFS(CONTROLE!$D$8:$AK$8,CONTROLE!$D$6:$AK$6,CONTROLE!$B52),'PROJETO GPON'!$Y:$Y,"&lt;="&amp;_xlfn.MAXIFS(CONTROLE!$D$8:$AK$8,CONTROLE!$D$6:$AK$6,CONTROLE!$B52),'PROJETO GPON'!#REF!,"PPI")+COUNTIFS('PROJETO GPON'!$Y:$Y,"&gt;="&amp;_xlfn.MINIFS(CONTROLE!$D$8:$AK$8,CONTROLE!$D$6:$AK$6,CONTROLE!$B52),'PROJETO GPON'!$Y:$Y,"&lt;="&amp;_xlfn.MAXIFS(CONTROLE!$D$8:$AK$8,CONTROLE!$D$6:$AK$6,CONTROLE!$B52),'PROJETO GPON'!#REF!,"PDI")</f>
        <v>#REF!</v>
      </c>
      <c r="P52" s="24"/>
    </row>
    <row r="53" spans="2:16" x14ac:dyDescent="0.25">
      <c r="B53" s="109" t="s">
        <v>20</v>
      </c>
      <c r="C53" s="109"/>
      <c r="D53" s="7" t="e">
        <f>COUNTIFS('PROJETO GPON'!$B$10:$B$4176,D$45,'PROJETO GPON'!#REF!,CONTROLE!D46,'PROJETO GPON'!$T$10:$T$4176,"JUNHO",'PROJETO GPON'!$W$10:$W$4176,"")</f>
        <v>#REF!</v>
      </c>
      <c r="E53" s="7" t="e">
        <f>COUNTIFS('PROJETO GPON'!$B$10:$B$4176,E$45,'PROJETO GPON'!#REF!,CONTROLE!E46,'PROJETO GPON'!$T$10:$T$4176,"JUNHO",'PROJETO GPON'!$W$10:$W$4176,"")</f>
        <v>#REF!</v>
      </c>
      <c r="F53" s="7" t="e">
        <f>COUNTIFS('PROJETO GPON'!$B$10:$B$4176,F$45,'PROJETO GPON'!#REF!,CONTROLE!F46,'PROJETO GPON'!$T$10:$T$4176,"JUNHO",'PROJETO GPON'!$W$10:$W$4176,"")</f>
        <v>#REF!</v>
      </c>
      <c r="G53" s="7" t="e">
        <f>COUNTIFS('PROJETO GPON'!$B$10:$B$4176,G$45,'PROJETO GPON'!#REF!,CONTROLE!G46,'PROJETO GPON'!$T$10:$T$4176,"JUNHO",'PROJETO GPON'!$W$10:$W$4176,"")</f>
        <v>#REF!</v>
      </c>
      <c r="H53" s="7" t="e">
        <f>COUNTIFS('PROJETO GPON'!$B$10:$B$4176,H$45,'PROJETO GPON'!#REF!,CONTROLE!H46,'PROJETO GPON'!$T$10:$T$4176,"JUNHO",'PROJETO GPON'!$W$10:$W$4176,"")</f>
        <v>#REF!</v>
      </c>
      <c r="I53" s="7" t="e">
        <f>COUNTIFS('PROJETO GPON'!$B$10:$B$4176,I$45,'PROJETO GPON'!#REF!,CONTROLE!I46,'PROJETO GPON'!$T$10:$T$4176,"JUNHO",'PROJETO GPON'!$W$10:$W$4176,"")</f>
        <v>#REF!</v>
      </c>
      <c r="J53" s="7" t="e">
        <f>COUNTIFS('PROJETO GPON'!$B$10:$B$4176,J$45,'PROJETO GPON'!#REF!,CONTROLE!J46,'PROJETO GPON'!$T$10:$T$4176,"JUNHO",'PROJETO GPON'!$W$10:$W$4176,"")</f>
        <v>#REF!</v>
      </c>
      <c r="K53" s="7" t="e">
        <f>COUNTIFS('PROJETO GPON'!$B$10:$B$4176,K$45,'PROJETO GPON'!#REF!,CONTROLE!K46,'PROJETO GPON'!$T$10:$T$4176,"JUNHO",'PROJETO GPON'!$W$10:$W$4176,"")</f>
        <v>#REF!</v>
      </c>
      <c r="L53" s="7" t="e">
        <f>COUNTIFS('PROJETO GPON'!$B$10:$B$4176,L$45,'PROJETO GPON'!#REF!,CONTROLE!L46,'PROJETO GPON'!$T$10:$T$4176,"JUNHO",'PROJETO GPON'!$W$10:$W$4176,"")</f>
        <v>#REF!</v>
      </c>
      <c r="M53" s="7" t="e">
        <f>COUNTIFS('PROJETO GPON'!$B$10:$B$4176,M$45,'PROJETO GPON'!#REF!,CONTROLE!M46,'PROJETO GPON'!$T$10:$T$4176,"JUNHO",'PROJETO GPON'!$W$10:$W$4176,"")</f>
        <v>#REF!</v>
      </c>
      <c r="N53" s="7" t="e">
        <f t="shared" si="16"/>
        <v>#REF!</v>
      </c>
      <c r="O53" s="19" t="s">
        <v>12</v>
      </c>
      <c r="P53" s="24"/>
    </row>
    <row r="54" spans="2:16" x14ac:dyDescent="0.25">
      <c r="B54" s="109" t="s">
        <v>18</v>
      </c>
      <c r="C54" s="109"/>
      <c r="D54" s="10" t="e">
        <f>SUM(D47:D53)</f>
        <v>#REF!</v>
      </c>
      <c r="E54" s="10" t="e">
        <f t="shared" ref="E54:K54" si="17">SUM(E47:E53)</f>
        <v>#REF!</v>
      </c>
      <c r="F54" s="10" t="e">
        <f t="shared" si="17"/>
        <v>#REF!</v>
      </c>
      <c r="G54" s="10" t="e">
        <f t="shared" si="17"/>
        <v>#REF!</v>
      </c>
      <c r="H54" s="10" t="e">
        <f t="shared" si="17"/>
        <v>#REF!</v>
      </c>
      <c r="I54" s="10" t="e">
        <f t="shared" si="17"/>
        <v>#REF!</v>
      </c>
      <c r="J54" s="10" t="e">
        <f t="shared" si="17"/>
        <v>#REF!</v>
      </c>
      <c r="K54" s="10" t="e">
        <f t="shared" si="17"/>
        <v>#REF!</v>
      </c>
      <c r="L54" s="10" t="e">
        <f>SUM(L47:L53)</f>
        <v>#REF!</v>
      </c>
      <c r="M54" s="10" t="e">
        <f>SUM(M47:M53)</f>
        <v>#REF!</v>
      </c>
      <c r="N54" s="10" t="e">
        <f>SUM(D54:M54)</f>
        <v>#REF!</v>
      </c>
      <c r="O54" s="20" t="e">
        <f>SUM(O47:O52)</f>
        <v>#REF!</v>
      </c>
      <c r="P54" s="24"/>
    </row>
    <row r="55" spans="2:16" x14ac:dyDescent="0.25">
      <c r="D55" s="6"/>
    </row>
    <row r="56" spans="2:16" x14ac:dyDescent="0.25">
      <c r="C56" s="25" t="s">
        <v>35</v>
      </c>
      <c r="D56" s="25">
        <v>44378</v>
      </c>
      <c r="E56" s="25">
        <v>44408</v>
      </c>
    </row>
    <row r="57" spans="2:16" x14ac:dyDescent="0.25">
      <c r="D57" s="6"/>
    </row>
    <row r="58" spans="2:16" x14ac:dyDescent="0.25">
      <c r="D58" s="6"/>
    </row>
    <row r="59" spans="2:16" x14ac:dyDescent="0.25">
      <c r="D59" s="6"/>
    </row>
    <row r="60" spans="2:16" x14ac:dyDescent="0.25">
      <c r="D60" s="6"/>
    </row>
    <row r="61" spans="2:16" x14ac:dyDescent="0.25">
      <c r="D61" s="6"/>
    </row>
    <row r="62" spans="2:16" x14ac:dyDescent="0.25">
      <c r="D62" s="6"/>
    </row>
    <row r="63" spans="2:16" x14ac:dyDescent="0.25">
      <c r="D63" s="6"/>
    </row>
  </sheetData>
  <mergeCells count="37">
    <mergeCell ref="B1:AN3"/>
    <mergeCell ref="B4:AN4"/>
    <mergeCell ref="B8:C8"/>
    <mergeCell ref="B52:C52"/>
    <mergeCell ref="B53:C53"/>
    <mergeCell ref="B46:C46"/>
    <mergeCell ref="B50:C50"/>
    <mergeCell ref="B51:C51"/>
    <mergeCell ref="B32:C32"/>
    <mergeCell ref="B33:C33"/>
    <mergeCell ref="B9:B12"/>
    <mergeCell ref="B13:B16"/>
    <mergeCell ref="B17:B20"/>
    <mergeCell ref="B25:B28"/>
    <mergeCell ref="B30:C30"/>
    <mergeCell ref="B47:C47"/>
    <mergeCell ref="B48:C48"/>
    <mergeCell ref="B49:C49"/>
    <mergeCell ref="B45:C45"/>
    <mergeCell ref="B54:C54"/>
    <mergeCell ref="B40:C40"/>
    <mergeCell ref="B41:C41"/>
    <mergeCell ref="L45:M45"/>
    <mergeCell ref="H45:I45"/>
    <mergeCell ref="J45:K45"/>
    <mergeCell ref="B43:C43"/>
    <mergeCell ref="B42:C42"/>
    <mergeCell ref="D45:E45"/>
    <mergeCell ref="F45:G45"/>
    <mergeCell ref="B21:B24"/>
    <mergeCell ref="B39:C39"/>
    <mergeCell ref="B37:C37"/>
    <mergeCell ref="B34:C34"/>
    <mergeCell ref="B35:C35"/>
    <mergeCell ref="B36:C36"/>
    <mergeCell ref="B38:C38"/>
    <mergeCell ref="B29:C29"/>
  </mergeCells>
  <phoneticPr fontId="1" type="noConversion"/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PROJETO GPON</vt:lpstr>
      <vt:lpstr>PROJETO DE REDE</vt:lpstr>
      <vt:lpstr>CONTROLE</vt:lpstr>
      <vt:lpstr>'PROJETO DE REDE'!Area_de_impressao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Plinio Peixoto</dc:creator>
  <cp:lastModifiedBy>Carina Duarte</cp:lastModifiedBy>
  <dcterms:created xsi:type="dcterms:W3CDTF">2021-03-22T15:12:49Z</dcterms:created>
  <dcterms:modified xsi:type="dcterms:W3CDTF">2022-07-18T13:18:53Z</dcterms:modified>
</cp:coreProperties>
</file>